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kvalness/Desktop/BOA work March_April_May 2020/03_September 2020 KV files/Resources_Handouts/Item 04 21-23 Budget/"/>
    </mc:Choice>
  </mc:AlternateContent>
  <xr:revisionPtr revIDLastSave="0" documentId="13_ncr:1_{07EDDEEA-C842-2340-98D2-77EB09DF997F}" xr6:coauthVersionLast="36" xr6:coauthVersionMax="36" xr10:uidLastSave="{00000000-0000-0000-0000-000000000000}"/>
  <bookViews>
    <workbookView xWindow="0" yWindow="460" windowWidth="25100" windowHeight="15540" xr2:uid="{81D9374D-FCBB-074A-8B32-1DD51306FD4C}"/>
  </bookViews>
  <sheets>
    <sheet name="GF" sheetId="1" r:id="rId1"/>
    <sheet name="LF" sheetId="2" r:id="rId2"/>
    <sheet name="OF" sheetId="3" r:id="rId3"/>
    <sheet name="FF"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G19" i="2"/>
  <c r="H19" i="2"/>
  <c r="I19" i="2"/>
  <c r="J19" i="2"/>
  <c r="K19" i="2"/>
  <c r="M19" i="2"/>
  <c r="F33" i="1"/>
  <c r="G31" i="1"/>
  <c r="H31" i="1"/>
  <c r="I31" i="1"/>
  <c r="J31" i="1"/>
  <c r="K31" i="1"/>
  <c r="L31" i="1"/>
  <c r="F31" i="1"/>
  <c r="H37" i="3" l="1"/>
  <c r="I26" i="3"/>
  <c r="J26" i="3"/>
  <c r="K26" i="3"/>
  <c r="M26" i="3"/>
  <c r="N26" i="3"/>
  <c r="G26" i="3"/>
  <c r="L25" i="3"/>
  <c r="L24" i="3"/>
  <c r="L16" i="4" l="1"/>
  <c r="L15" i="4"/>
  <c r="J22" i="4"/>
  <c r="F11" i="4"/>
  <c r="J9" i="4"/>
  <c r="L9" i="4" s="1"/>
  <c r="H23" i="3"/>
  <c r="L23" i="3" s="1"/>
  <c r="H22" i="3"/>
  <c r="H26" i="3" s="1"/>
  <c r="L21" i="3"/>
  <c r="L20" i="3"/>
  <c r="L19" i="3"/>
  <c r="L36" i="3"/>
  <c r="L35" i="3"/>
  <c r="L34" i="3"/>
  <c r="L33" i="3"/>
  <c r="I37" i="3"/>
  <c r="J37" i="3"/>
  <c r="K37" i="3"/>
  <c r="M37" i="3"/>
  <c r="N37" i="3"/>
  <c r="F37" i="3"/>
  <c r="G37" i="3"/>
  <c r="L13" i="3"/>
  <c r="L10" i="3"/>
  <c r="F28" i="1"/>
  <c r="J11" i="4" l="1"/>
  <c r="L22" i="3"/>
  <c r="L32" i="3" l="1"/>
  <c r="L27" i="1" l="1"/>
  <c r="L31" i="3" l="1"/>
  <c r="L30" i="3"/>
  <c r="L18" i="3"/>
  <c r="L17" i="3"/>
  <c r="L16" i="3"/>
  <c r="L15" i="3"/>
  <c r="L14" i="3"/>
  <c r="L12" i="3"/>
  <c r="L11" i="3"/>
  <c r="F9" i="3"/>
  <c r="F26" i="3" s="1"/>
  <c r="L26" i="1"/>
  <c r="M28" i="1"/>
  <c r="N28" i="1"/>
  <c r="G28" i="1"/>
  <c r="H28" i="1"/>
  <c r="I28" i="1"/>
  <c r="J28" i="1"/>
  <c r="K28" i="1"/>
  <c r="L25" i="1"/>
  <c r="L24" i="1"/>
  <c r="L37" i="3" l="1"/>
  <c r="H40" i="3"/>
  <c r="L9" i="3"/>
  <c r="L26" i="3" s="1"/>
  <c r="L21" i="1"/>
  <c r="L19" i="1"/>
  <c r="L16" i="1"/>
  <c r="L10" i="1"/>
  <c r="H11" i="2" l="1"/>
  <c r="I11" i="2"/>
  <c r="J11" i="2"/>
  <c r="K11" i="2"/>
  <c r="M11" i="2"/>
  <c r="N11" i="2"/>
  <c r="N19" i="2" s="1"/>
  <c r="N16" i="2" l="1"/>
  <c r="M16" i="2"/>
  <c r="H16" i="2"/>
  <c r="I16" i="2"/>
  <c r="J16" i="2"/>
  <c r="K16" i="2"/>
  <c r="F16" i="2"/>
  <c r="G16" i="2"/>
  <c r="L15" i="2"/>
  <c r="L16" i="2" s="1"/>
  <c r="G10" i="2"/>
  <c r="G11" i="2" s="1"/>
  <c r="F11" i="2"/>
  <c r="F19" i="2" s="1"/>
  <c r="L9" i="2"/>
  <c r="L10" i="2" l="1"/>
  <c r="L11" i="2" s="1"/>
  <c r="L19" i="2" s="1"/>
  <c r="L23" i="1"/>
  <c r="L22" i="1"/>
  <c r="L20" i="1"/>
  <c r="L18" i="1"/>
  <c r="L17" i="1"/>
  <c r="L28" i="1" l="1"/>
  <c r="F11" i="1"/>
  <c r="F12" i="1" s="1"/>
  <c r="F34" i="1" s="1"/>
  <c r="L11" i="1" l="1"/>
  <c r="N17" i="4" l="1"/>
  <c r="M17" i="4"/>
  <c r="K17" i="4"/>
  <c r="J17" i="4"/>
  <c r="J19" i="4" s="1"/>
  <c r="I17" i="4"/>
  <c r="H17" i="4"/>
  <c r="G17" i="4"/>
  <c r="F17" i="4"/>
  <c r="F20" i="4" s="1"/>
  <c r="N11" i="4"/>
  <c r="N20" i="4" s="1"/>
  <c r="M11" i="4"/>
  <c r="K11" i="4"/>
  <c r="K20" i="4" s="1"/>
  <c r="I11" i="4"/>
  <c r="I20" i="4" s="1"/>
  <c r="G11" i="4"/>
  <c r="H11" i="4"/>
  <c r="L10" i="4"/>
  <c r="H42" i="3"/>
  <c r="H43" i="3" s="1"/>
  <c r="J20" i="4" l="1"/>
  <c r="J23" i="4" s="1"/>
  <c r="J13" i="4"/>
  <c r="L17" i="4"/>
  <c r="G20" i="4"/>
  <c r="M20" i="4"/>
  <c r="H20" i="4"/>
  <c r="L11" i="4"/>
  <c r="L20" i="4" l="1"/>
  <c r="F40" i="3" l="1"/>
  <c r="H39" i="3"/>
  <c r="N40" i="3"/>
  <c r="M40" i="3"/>
  <c r="K40" i="3"/>
  <c r="J40" i="3"/>
  <c r="I40" i="3"/>
  <c r="G40" i="3"/>
  <c r="H28" i="3" l="1"/>
  <c r="L40" i="3" l="1"/>
  <c r="G22" i="2"/>
  <c r="G12" i="1"/>
  <c r="H12" i="1"/>
  <c r="I12" i="1"/>
  <c r="J12" i="1"/>
  <c r="K12" i="1"/>
  <c r="M12" i="1"/>
  <c r="M31" i="1" s="1"/>
  <c r="N12" i="1"/>
  <c r="N31" i="1" s="1"/>
  <c r="G13" i="2"/>
  <c r="G18" i="2"/>
  <c r="F14" i="1"/>
  <c r="F30" i="1"/>
  <c r="L9" i="1"/>
  <c r="L12" i="1" l="1"/>
</calcChain>
</file>

<file path=xl/sharedStrings.xml><?xml version="1.0" encoding="utf-8"?>
<sst xmlns="http://schemas.openxmlformats.org/spreadsheetml/2006/main" count="304" uniqueCount="113">
  <si>
    <t>Agriculture (ODA)</t>
  </si>
  <si>
    <t xml:space="preserve">Detail of Reduction Options to 2019-21 Legislatively Adopted Budget </t>
  </si>
  <si>
    <r>
      <t xml:space="preserve">Priority </t>
    </r>
    <r>
      <rPr>
        <b/>
        <sz val="10"/>
        <rFont val="Arial"/>
        <family val="2"/>
      </rPr>
      <t xml:space="preserve">
</t>
    </r>
    <r>
      <rPr>
        <b/>
        <sz val="8"/>
        <rFont val="Arial"/>
        <family val="2"/>
      </rPr>
      <t>(ranked most to least preferred)</t>
    </r>
  </si>
  <si>
    <t>Agency</t>
  </si>
  <si>
    <t>SCR or Activity Initials</t>
  </si>
  <si>
    <t>Program Unit/Activity Description</t>
  </si>
  <si>
    <t>GF</t>
  </si>
  <si>
    <t>LF</t>
  </si>
  <si>
    <t>OF</t>
  </si>
  <si>
    <t>NL-OF</t>
  </si>
  <si>
    <t>FF</t>
  </si>
  <si>
    <t>NL-FF</t>
  </si>
  <si>
    <t>TOTAL FUNDS</t>
  </si>
  <si>
    <t>Pos.</t>
  </si>
  <si>
    <t>FTE</t>
  </si>
  <si>
    <t>Impact of Reduction on Services and Outcomes</t>
  </si>
  <si>
    <t>Dept</t>
  </si>
  <si>
    <t xml:space="preserve">  First 5% Reduction - General Fund</t>
  </si>
  <si>
    <t>ODA</t>
  </si>
  <si>
    <t>Market Access, Development, Certification/ Inspection Policy Area</t>
  </si>
  <si>
    <t>Ag Development and Marketing Projects/These activities support the department's mission to promote economic development in the agricultural industry. The program finds solutions and provides marketing opportunities for Oregon's food and agricultural industry both domestically and internationally.</t>
  </si>
  <si>
    <t>Admin and Support Services</t>
  </si>
  <si>
    <t>Administration/This program unit provides administrative support services to department programs including leadership, policy development, interagency coordination, collaboration with agricultural industries, information systems, accounting, payroll, budgeting, procurement, human resources, public affairs, and staff support for Board of Agriculture. Administration also includes Cannabis Policy Coordinator.</t>
  </si>
  <si>
    <t>Food Safety/ Consumer Protection Policy Area</t>
  </si>
  <si>
    <t>Natural Resource Policy Area</t>
  </si>
  <si>
    <t>Invasive Species Council/The purpose of the Oregon Invasive Species Council (OISC) shall be to conduct a coordinated and comprehensive effort to keep invasive species out of Oregon and to eliminate, reduce, or mitigate the impacts of invasive species already established in Oregon.</t>
  </si>
  <si>
    <t>Noxious Weed Control/This program’s function is to protect Oregon’s natural resources and agricultural economy from invasive noxious weeds through integrated control efforts. This includes early detection rapid response, biological control and providing technical assistance and grants to local land managers.</t>
  </si>
  <si>
    <t>First reduction subtotal</t>
  </si>
  <si>
    <t>Target</t>
  </si>
  <si>
    <t>Difference</t>
  </si>
  <si>
    <t xml:space="preserve">Insect Pest Prevention and Management/This program includes exclusion, detection and eradication of harmful plant pests such as gypsy moth and Japanese beetle. 
</t>
  </si>
  <si>
    <t>Shellfish/The shellfish program assures the safety of Oregon's commercial and recreational shellfish and compliance with the U.S. Food and Drug Administration's (FDA) standards for shipping shellfish interstate.</t>
  </si>
  <si>
    <t>Animal Health/The Animal Health Program's primary activity is to prevent, control and eradicate livestock diseases harmful to humans and animals.</t>
  </si>
  <si>
    <t>Agriculture Water Quality/Ag Water Quality program provides a mechanism to improve and assure Oregon's Water Quality.</t>
  </si>
  <si>
    <t>Second reduction subtotal</t>
  </si>
  <si>
    <t>Confined Animal Feeding Operations/CAFO program provides a mechanism to improve and assure Oregon's Water Quality, and ensure compliance with federal regulations.</t>
  </si>
  <si>
    <t>Pesticide Stewardship Partnership/Identifies potential concerns and improves water quality affected by pesticide use around Oregon.</t>
  </si>
  <si>
    <t>Natural Resources/This activity unit provides for the administration of all Natural Resource Division programs and activities.</t>
  </si>
  <si>
    <t>Grand total all reductions</t>
  </si>
  <si>
    <t>Prgm/ Div</t>
  </si>
  <si>
    <t xml:space="preserve">  First 5% Reduction - Lottery Funds</t>
  </si>
  <si>
    <t xml:space="preserve">  Second 5% Reduction - Lottery Funds - 10%</t>
  </si>
  <si>
    <t>2021-23 Biennium</t>
  </si>
  <si>
    <t xml:space="preserve">  Second 5% Reduction - General Fund - 10%</t>
  </si>
  <si>
    <t>Soil and Water Conservation Districts/This activity provides for utilization of Oregon's 45 Soil and Water Conservation Districts to provide technical assistance to landowners and land managers to implement conservation measures and watershed enhancement projects and support of Oregon's Agricultural Water Quality management program, the Oregon Plan for salmon and watersheds.</t>
  </si>
  <si>
    <t>Other Funds Target</t>
  </si>
  <si>
    <t>Eliminate funding for 211 Hotline</t>
  </si>
  <si>
    <t xml:space="preserve">ODA </t>
  </si>
  <si>
    <t xml:space="preserve">  First 5% Reduction - Federal Funds</t>
  </si>
  <si>
    <t xml:space="preserve">  Second 5% Reduction - Federal Funds - 10%</t>
  </si>
  <si>
    <t>Federal Funds Target</t>
  </si>
  <si>
    <t xml:space="preserve">  First 5% Reduction - Other Funds</t>
  </si>
  <si>
    <t xml:space="preserve">  Second 5% Reduction - Other Funds - 10%</t>
  </si>
  <si>
    <t>The one-time reduction of a position in the Soil and Water Conservation Districts Program will reduce the program's ability to work with SWCDs to prevent operational problems and maintain compliance with state laws that apply to local governments. This position helps keep SWCDs, a key partner in working with farmers and ranchers to protect water quality, functioning effectively.</t>
  </si>
  <si>
    <t xml:space="preserve">Elimination of the PSP program will prevent ODA and DEQ from monitoring pesticide levels in rivers and streams, and we will not be able to tell whether pesticide safety education, outreach, training, and compliance work are helping to reduce pesticide levels in water.  </t>
  </si>
  <si>
    <t>This reduction will affect natural resources and pesticide programs' ability to respond to customer inquiries in a timely manner in natural resource and pesticide programs by maintaining vacancy savings of a position in the Natural Resources Program Area.</t>
  </si>
  <si>
    <t>This reduction will require the CAFO program to reduce its work with non-permitted CAFOs in order to prioritize maintaining its routine inspection schedule on permitted CAFOs.  It also means CAFO inspectors will have less time to provide compliance assistance to the permit holders they inspect.  Non-permitted CAFO work will shift to the Ag Water Quality Program.</t>
  </si>
  <si>
    <t xml:space="preserve">This reduction limits ODA's ability to understand whether ag land management measures are having an impact on water quality. It eliminates funding for water quality monitoring for bacteria, nutrients, and other measures of watershed health at 19 agricultural sites around the state.  </t>
  </si>
  <si>
    <t>This reduction  limits ODA's ability to evaluate how ag land management decisions are affecting streamside vegetation and stream temperature. It eliminates streamside vegetation and stream temperature monitoring being conducted by local partners.</t>
  </si>
  <si>
    <t xml:space="preserve">The one-time reduction of position in Ag Water Quality Program will eliminate the program's ability to conduct riparian technical work.  The program will need to prioritize its compliance and regulatory work and will not be able to conduct technical reviews of temperature Total Maximum Daily Loads and other technical assessments related to riparian areas.  </t>
  </si>
  <si>
    <t xml:space="preserve">This one-time vacancy savings would result in the loss of 1-FTE Procurement and Contracts Specialist 2 position and reduce the agency’s ability to: develop, negotiate and administer contracts, agreements, and leases; to obtain or provide goods, trades or professional services; to administer grants and provide facility, fleet and mailroom support, and to interpret technical data, policy and regulatory information pertaining to procurement and contract activities. </t>
  </si>
  <si>
    <t xml:space="preserve">This one-time vacancy savings would result in the loss of 1-FTE Weights and Measures Field Inspector (Compliance Spec. 2) and would reduce the agency’s ability to: examine licensed weighing and measuring devices that are used in Oregon’s commercial market place; respond to complaints and analyzes suspected non-compliant situations; provide technical assistance, interpret regulations, laws and guidelines that effect Oregon’s Weights and Measures laws. </t>
  </si>
  <si>
    <t xml:space="preserve">This reduction in services and supplies for the Weights and Measures program will reduce the programs ability to
recruit, train, support and retain a highly technical and qualified staff which is needed to provides consumer protection, fair competition among businesses, and facilitates interstate commerce and international trade by assuring the accuracy of approximately 62,800 devices in approximately 13,870 businesses each year which are used to weigh or measure an estimated $107 billion of goods and products in Oregon. </t>
  </si>
  <si>
    <t xml:space="preserve">This position elimination savings would result in the loss of 1-FTE PEM F Executive Service, Program Area Director position and would reduce the agency’s ability to manage and/or provide administrative functions to multiple programs  (weights and measures, motor fuel quality, lab services, licensing, procurement, wolf compensation grants) in order to carry out the objectives and goals of the agency.
</t>
  </si>
  <si>
    <t>This reduction in capital outlay for the Weights and Measures program will reduce the program's ability to purchase and replace complex specialized equipment needed to provide precision calibration and traceability for Oregon’s commercial weighing system in general, and approximately 141 private business clients annually in order to help strengthen Oregon Industry’s competitiveness.</t>
  </si>
  <si>
    <t>This reduction in capital outlay for the Motor Fuel Quality Program will reduce the programs ability to purchase and replace complex specialized equipment needed to provide consumer protection by ensuring that the estimated 2.3 billion gallons of motor vehicle gasoline and diesel fuel sold in Oregon each year meet national standards for quality and comply with Oregon's Renewable Fuel Standard (10% ethanol in gasoline and 5% biodiesel in diesel fuel).</t>
  </si>
  <si>
    <t>This reduction in services and supplies for the Motor Fuel Quality Program will reduce the programs ability to
recruit, train, support and retain a highly technical and qualified staff which is needed to ensuring that the estimated 2.3 billion gallons of motor vehicle gasoline and diesel fuel sold in Oregon each year meet national standards for quality and comply with Oregon's Renewable Fuel Standard (10% ethanol in gasoline and 5% biodiesel in diesel fuel).</t>
  </si>
  <si>
    <t>This reduction in services and supplies for the Lab Services Program will reduce the program's ability to recruit, train, support and retain a highly technical and qualified laboratory staff that is needed in order to provide analysis and technical support to ODA’s Food Safety, Fertilizer, Confined Animal Feeding Operation (CAFO) and Pesticide Enforcement Programs and for the USDA, Environmental Quality, Forestry, and other state and federal agencies.</t>
  </si>
  <si>
    <t xml:space="preserve">This position elimination savings would result in the loss of 1-FTE Lab Tech 2 position in the Lab Services Program and would reduce the program's ability to properly receive samples, log-in and properly store samples, provide field staff with appropriate sample supplies, provide quality control tests as needed and timer and pipettor verification. </t>
  </si>
  <si>
    <t>This one-time vacancy savings would result in the loss of 1-FTE Chemist 3 position in the Lab Services Program and would reduce the program's ability to provide: inorganic chemistry analysis using complex instrumentation, ie. ICP-OES, GC-QQQ, GC/MS; fertilizer analyses in order to detect heavy metals, secondary elements, growth regulators, pesticides, etc.; coordination with other Chemist 3’s in order to coordinate workflow and instrument use.</t>
  </si>
  <si>
    <t>This federal limitation for temporary appointments and services and supplies was a result of a prior FDA grant that helped provide Lab Services with the ability to become ISO accredited, which it successfully accomplished.  Impact of this reduction would be minimal to none.  Future federal grants can be addressed as needed.</t>
  </si>
  <si>
    <t>The elimination of ODA’s Wolf Grant Program would eliminate the agency’s ability to provide county wolf programs the funding to compensation those who experience a loss or injury to livestock or working dogs related to wolf depredation or provide financial assistance to implement nonlethal wolf deterrent techniques. Since the inception of the grant program back in 2012, through August 1st, 2020, ODA has paid out a total of $1,307,820 in awards. Currently 17 counties have qualified wolf programs.</t>
  </si>
  <si>
    <t>One time fund shift of staff in the Noxious Weed Control program to Other Funds in the Hemp Program. This will reduce the ability to implement EDRR and on-the-ground noxious weed management projects on state and private lands and jeopardizes eradication efforts of A-rated invasive noxious weeds across Oregon.</t>
  </si>
  <si>
    <t>Food Safety/The Food Safety Inspection Program licenses, inspects, and tests all facets of the food distribution system, except restaurants, totaling nearly 8,500 establishments.  Also, assists in education of food companies and the public about food quality and safety concerns.</t>
  </si>
  <si>
    <t>Weights and Measures/The weights and measures program licenses, inspects, and certifies all commercially used weighing and measuring devices in Oregon and assures scales are used properly.</t>
  </si>
  <si>
    <t>Motor Fuel Quality/The program inspects motor fuels to ensure that fuels meet national standards for quality and grade.</t>
  </si>
  <si>
    <t>Pesticides/The pesticides program administers state law regulating the distribution and use of pesticide products.</t>
  </si>
  <si>
    <t>Regulatory and ESC Lab/This laboratory provides analytical testing services for the department's food safety, pesticide enforcement, natural resource and fertilizer programs ensuring high standards of food safety and product integrity. The Export Service Center (ESC) enhances the department's marketing efforts by providing exporter certification of food and other import requirements for key foreign markets.</t>
  </si>
  <si>
    <t>Certifications/The certification and audit services program provides voluntary market access certification and validation for processes and attributes of fresh and processed agricultural products.  Programs include: National Organic Program certification, Global Food Safety Initiative audits, USDA GAP/GHP Audit Verification Program, Maximum Residue Level Certification and other private and industry driven standards verification and third-party audit services.</t>
  </si>
  <si>
    <t>Shipping Point Inspection/Provides inspection and certification to a wide range of fruit, vegetable and nut crops. Inspectors certify product for export and domestic markets. Includes the Food Safety Modernization Act (FSMA) Produce Safety program.</t>
  </si>
  <si>
    <t>Agriculture Water Quality/Ag Water Quality program protects and improves water quality on agricultural lands through on-the-ground compliance work and partnerships.</t>
  </si>
  <si>
    <t xml:space="preserve">Nursery/The nursery program provides inspection and export certification services to Oregon’s nursery industry; imported nursery stock is also inspected.
</t>
  </si>
  <si>
    <t>Christmas Tree/Plant Programs include inspection and export certification services to Oregon’s Christmas tree industry.</t>
  </si>
  <si>
    <t>Wolf Financial Assistance &amp; Grants/Provides block grants to assist counties in implementing county wolf depredation compensation programs.</t>
  </si>
  <si>
    <t xml:space="preserve">One-time fund shift portion of Plant Program Area Director position from General Fund to Other Funds </t>
  </si>
  <si>
    <t xml:space="preserve">One-time fund shift portion of Office Manager position from General Fund to Other Funds. </t>
  </si>
  <si>
    <t>Hold vacant Principle Executive Manager D, Dairy Program Manager. To absorb this reduction, the program would (1) reduce services and redistribute management oversight of the Dairy Program among remaining managers; and (2) reduce involvement in National Conference on Interstate Milk Shipments (NCIMS) limiting Oregon's representation at the national level. Note: Other Funds portion also listed on Other Funds reduction list.</t>
  </si>
  <si>
    <t>Weights and Measures program, Motor Fuel Quality program, and Laboratory Services program</t>
  </si>
  <si>
    <t xml:space="preserve">Elimination of the Pesticide Stewardship Partnership program will prevent ODA and DEQ from monitoring pesticide levels in rivers and streams, and we will not be able to tell whether pesticide safety education, outreach, training, and compliance work are helping to reduce pesticide levels in water.  </t>
  </si>
  <si>
    <t>Hold vacant Principle Executive Manager D, Dairy Program Manager. To absorb this reduction, the program would (1) reduce services and redistribute management oversight of the Dairy Program among remaining managers; and (2) reduce involvement in National Conference on Interstate Milk Shipments (NCIMS) limiting Oregon's representation at the national level. Note: General Fund portion listed on General Fund reduction list.</t>
  </si>
  <si>
    <t>Eliminates the animal health lab program. Elimination of animal health lab will result in loss of ODA as a state regulatory lab for livestock disease testing. Livestock producers would have the option of obtaining the required regulator testing from neighboring state reg. labs or Oregon State University lab. Note General Fund portion on General Fund reduction list.</t>
  </si>
  <si>
    <t>Eliminates the animal health lab program. Elimination of animal health lab will result in loss of ODA as a state regulatory lab for livestock disease testing. Llivestock producers would have the option of obtaining the required regulator testing from neighboring state regulatory labs or Oregon State University lab.</t>
  </si>
  <si>
    <t>Eliminates the animal health lab program. Elimination of animal health lab will result in loss of ODA as a state regulatory lab for livestock disease testing. Livestock producers would have the option of obtaining the required regulator testing from neighboring state regulatory labs or Oregon State University lab. Note General Fund portion on General Fund reduction list.</t>
  </si>
  <si>
    <t>Hold vacant Principle Executive Manager C Position. Note Other Funded portion on Other Funds reduction list.</t>
  </si>
  <si>
    <t>The elimination of this funding would affect the program’s ability to provide internships and learning opportunities that it has provided in the past.  The program has previously used temporary student interns to help it develop strategic plans and communicate to stakeholders and partners regarding a transition to a more strategic approach to its work.  </t>
  </si>
  <si>
    <t xml:space="preserve">This reduction will reduce the program’s acquisition of vehicles to conduct field work.  The program will absorb this reduction through sharing vehicles with other programs and by keeping existing vehicles for a longer period of time.  </t>
  </si>
  <si>
    <t xml:space="preserve">One-time fund shift from General Fund to Other Funds in the Shellfish Program. Current cash balance can withstand a one time fund shift for a biennium. A contiunuation of this fund shift may cause the need for fee increases. </t>
  </si>
  <si>
    <t>One-time fund shift from General Fund to Federal Funds in the Animal Health Program. The Federal Animal Disease Tracability cooperative funding can currently support this shift. It is unknown the levels of federal funding or longesvity and this shift is dependent on the availabiliuty of those funds.</t>
  </si>
  <si>
    <t>Hold vacant the Food Safety Animal Health &amp; ID program area Office Manager position and associated Services and Supplies. Office manager supervisory and program suport duties will be distributed to remaining managers. This will increase the burden on those managers and may impact the overall funtions of the program.  Note Other Funds portion on Other Funds reduction list.</t>
  </si>
  <si>
    <t>Hold vacant Principle Executive Manager C Position. Note General Funded portion on General Fund reduction list.</t>
  </si>
  <si>
    <t>Eliminate rent at the food Innovation Center (FIC), revise duty station to work from home. Detriment includes lost collaboration with OSU staff and common clients. Experience during the COVID-19 pandemic demonstrated that program staff are able to meet duties remotely.</t>
  </si>
  <si>
    <t xml:space="preserve">Eliminate Certification Program, including one PEM C, one NRS 2, one NRS 1, and one AS 1.  Ends ODA’s ability to perform national Organic Program, Good Agricultural Practice (GAP), Harmonized GAP (HGAP), HGAP+, and Good Handling Practice (GHP) audits.  ODA conducted 168 Organic, and 263 GAP and HGAP audits in 2019. Elimination could result in higher fees for Oregon producers. Organic certification and non-USDA audit services are available through private entities.  However, providing USDA GAP, HGAP, HGAP+, and GHP could require special arrangements with USDA and neighboring states.  </t>
  </si>
  <si>
    <t xml:space="preserve">Eliminates Agriculture Worker and Laborer Positions, ending ODA’s third party grading services requested by producers of 2.14 billion pounds of produce.  Could result in disruption to market due to transition in services. Private third party grading is available in other states, and could provide this service in Oregon.  </t>
  </si>
  <si>
    <t>Reduces Specialty Crop Block Grant specialty payments, and therefore the amount of federal funds that ODA can distribute to specialty crop producers in Oregon. ODA would reduce the value of grants issued in Oregon consistent with the available limitation.</t>
  </si>
  <si>
    <t>Limits the ability of the Oregon Invasive Species Council to accept and expend other funds for coordination, education and administration of the council.</t>
  </si>
  <si>
    <t>This reduction my limit the ability for ODA to provide services necessary for marketing and shipping Oregon nursery and Christmas tree products.  Service are based on need to ship and export product from Oregon.</t>
  </si>
  <si>
    <t>This reduction my limit the ability for ODA to provide services necessary for marketing and shipping Oregon nursery and Christmas tree products.  Service are based on need to ship and export product from Oregon.</t>
  </si>
  <si>
    <t>Limits the ability of the Oregon Invasive Species Counci (OISC)l to expend Federal Funding. If OISC were to apply for and successfully acquire a Federal Funds grant, it is likely an Emergency Board action will be requested.</t>
  </si>
  <si>
    <t>One-time shift duties from Marketing functions to produce safety (FF) and certification (OF) programs. Program staff will undertake administrative duties.</t>
  </si>
  <si>
    <t>Hold vacant the Food Safety Animal Health &amp; ID program area Office Manager position and associated Services and Supplies. Office manager supervisory and program suport duties will be distributed to remaining managers. This will increase the burden on those managers and may impact the overall funtions of the program.  Note General Fund portion on General Fund reduction list.</t>
  </si>
  <si>
    <t>Grand total 10% reductions</t>
  </si>
  <si>
    <t>General Fund 10% Target</t>
  </si>
  <si>
    <t>Lottery Funds 10%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</si>
</sst>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 numFmtId="167" formatCode="_(* #,##0_);_(* \(#,##0\);_(* &quot;-&quot;?_);_(@_)"/>
    <numFmt numFmtId="168" formatCode="_(&quot;$&quot;* #,##0_);_(&quot;$&quot;* \(#,##0\);_(&quot;$&quot;* &quot;-&quot;??_);_(@_)"/>
    <numFmt numFmtId="169" formatCode="0.00_);[Red]\(0.00\)"/>
    <numFmt numFmtId="170" formatCode="0_);[Red]\(0\)"/>
  </numFmts>
  <fonts count="28" x14ac:knownFonts="1">
    <font>
      <sz val="12"/>
      <color theme="1"/>
      <name val="Calibri"/>
      <family val="2"/>
      <scheme val="minor"/>
    </font>
    <font>
      <sz val="12"/>
      <color theme="1"/>
      <name val="Calibri"/>
      <family val="2"/>
      <scheme val="minor"/>
    </font>
    <font>
      <b/>
      <i/>
      <sz val="12"/>
      <name val="Arial"/>
      <family val="2"/>
    </font>
    <font>
      <sz val="9"/>
      <name val="Arial"/>
      <family val="2"/>
    </font>
    <font>
      <sz val="36"/>
      <color rgb="FFFF0000"/>
      <name val="Arial"/>
      <family val="2"/>
    </font>
    <font>
      <b/>
      <sz val="36"/>
      <color rgb="FFFF0000"/>
      <name val="Arial"/>
      <family val="2"/>
    </font>
    <font>
      <sz val="10"/>
      <name val="Arial"/>
      <family val="2"/>
    </font>
    <font>
      <sz val="10"/>
      <color rgb="FF0000FF"/>
      <name val="Arial"/>
      <family val="2"/>
    </font>
    <font>
      <sz val="10"/>
      <color rgb="FF0070C0"/>
      <name val="Arial"/>
      <family val="2"/>
    </font>
    <font>
      <b/>
      <sz val="10"/>
      <name val="Arial"/>
      <family val="2"/>
    </font>
    <font>
      <i/>
      <sz val="10"/>
      <name val="Arial"/>
      <family val="2"/>
    </font>
    <font>
      <b/>
      <sz val="11"/>
      <name val="Arial"/>
      <family val="2"/>
    </font>
    <font>
      <b/>
      <u/>
      <sz val="10"/>
      <color rgb="FF0000FF"/>
      <name val="Arial"/>
      <family val="2"/>
    </font>
    <font>
      <b/>
      <sz val="8"/>
      <name val="Arial"/>
      <family val="2"/>
    </font>
    <font>
      <b/>
      <u/>
      <sz val="10"/>
      <color rgb="FF0070C0"/>
      <name val="Arial"/>
      <family val="2"/>
    </font>
    <font>
      <b/>
      <u/>
      <sz val="10"/>
      <name val="Arial"/>
      <family val="2"/>
    </font>
    <font>
      <b/>
      <sz val="9"/>
      <name val="Arial"/>
      <family val="2"/>
    </font>
    <font>
      <b/>
      <sz val="10"/>
      <name val="Book Antiqua"/>
      <family val="1"/>
    </font>
    <font>
      <b/>
      <sz val="12"/>
      <color theme="0"/>
      <name val="Arial"/>
      <family val="2"/>
    </font>
    <font>
      <sz val="11"/>
      <color rgb="FF0000FF"/>
      <name val="Times New Roman"/>
      <family val="1"/>
    </font>
    <font>
      <sz val="10"/>
      <color rgb="FFFF0000"/>
      <name val="Arial"/>
      <family val="2"/>
    </font>
    <font>
      <sz val="9"/>
      <color rgb="FF0000FF"/>
      <name val="Times New Roman"/>
      <family val="1"/>
    </font>
    <font>
      <b/>
      <i/>
      <sz val="9"/>
      <name val="Arial"/>
      <family val="2"/>
    </font>
    <font>
      <sz val="11"/>
      <color rgb="FF3366FF"/>
      <name val="Times New Roman"/>
      <family val="1"/>
    </font>
    <font>
      <b/>
      <sz val="10"/>
      <color rgb="FF0000FF"/>
      <name val="Arial"/>
      <family val="2"/>
    </font>
    <font>
      <b/>
      <sz val="10"/>
      <color rgb="FF0070C0"/>
      <name val="Arial"/>
      <family val="2"/>
    </font>
    <font>
      <sz val="10"/>
      <color theme="4"/>
      <name val="Arial"/>
      <family val="2"/>
    </font>
    <font>
      <sz val="9"/>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1"/>
        <bgColor indexed="64"/>
      </patternFill>
    </fill>
    <fill>
      <patternFill patternType="solid">
        <fgColor theme="9" tint="0.79998168889431442"/>
        <bgColor rgb="FF000000"/>
      </patternFill>
    </fill>
    <fill>
      <patternFill patternType="solid">
        <fgColor theme="9" tint="0.79998168889431442"/>
        <bgColor indexed="64"/>
      </patternFill>
    </fill>
  </fills>
  <borders count="65">
    <border>
      <left/>
      <right/>
      <top/>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double">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double">
        <color auto="1"/>
      </left>
      <right/>
      <top style="medium">
        <color auto="1"/>
      </top>
      <bottom/>
      <diagonal/>
    </border>
    <border>
      <left/>
      <right/>
      <top style="medium">
        <color auto="1"/>
      </top>
      <bottom/>
      <diagonal/>
    </border>
    <border>
      <left/>
      <right/>
      <top style="medium">
        <color auto="1"/>
      </top>
      <bottom style="hair">
        <color auto="1"/>
      </bottom>
      <diagonal/>
    </border>
    <border>
      <left/>
      <right style="double">
        <color auto="1"/>
      </right>
      <top style="medium">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top/>
      <bottom style="double">
        <color auto="1"/>
      </bottom>
      <diagonal/>
    </border>
    <border>
      <left/>
      <right style="double">
        <color auto="1"/>
      </right>
      <top style="hair">
        <color auto="1"/>
      </top>
      <bottom style="double">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tted">
        <color indexed="64"/>
      </right>
      <top style="double">
        <color auto="1"/>
      </top>
      <bottom style="double">
        <color auto="1"/>
      </bottom>
      <diagonal/>
    </border>
    <border>
      <left style="dotted">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tted">
        <color auto="1"/>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auto="1"/>
      </top>
      <bottom style="double">
        <color auto="1"/>
      </bottom>
      <diagonal/>
    </border>
    <border>
      <left style="double">
        <color auto="1"/>
      </left>
      <right style="dotted">
        <color auto="1"/>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right style="double">
        <color auto="1"/>
      </right>
      <top style="double">
        <color auto="1"/>
      </top>
      <bottom style="thin">
        <color auto="1"/>
      </bottom>
      <diagonal/>
    </border>
    <border>
      <left/>
      <right style="double">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top style="dotted">
        <color auto="1"/>
      </top>
      <bottom style="dotted">
        <color auto="1"/>
      </bottom>
      <diagonal/>
    </border>
    <border>
      <left style="double">
        <color auto="1"/>
      </left>
      <right style="dotted">
        <color auto="1"/>
      </right>
      <top/>
      <bottom style="dotted">
        <color auto="1"/>
      </bottom>
      <diagonal/>
    </border>
    <border>
      <left style="dotted">
        <color auto="1"/>
      </left>
      <right style="double">
        <color auto="1"/>
      </right>
      <top/>
      <bottom style="dotted">
        <color auto="1"/>
      </bottom>
      <diagonal/>
    </border>
    <border>
      <left/>
      <right style="double">
        <color auto="1"/>
      </right>
      <top style="dotted">
        <color auto="1"/>
      </top>
      <bottom style="dotted">
        <color auto="1"/>
      </bottom>
      <diagonal/>
    </border>
    <border>
      <left/>
      <right style="thin">
        <color auto="1"/>
      </right>
      <top/>
      <bottom style="dotted">
        <color auto="1"/>
      </bottom>
      <diagonal/>
    </border>
    <border>
      <left style="double">
        <color auto="1"/>
      </left>
      <right style="double">
        <color auto="1"/>
      </right>
      <top/>
      <bottom style="dotted">
        <color auto="1"/>
      </bottom>
      <diagonal/>
    </border>
    <border>
      <left style="dotted">
        <color auto="1"/>
      </left>
      <right style="double">
        <color auto="1"/>
      </right>
      <top/>
      <bottom style="thin">
        <color auto="1"/>
      </bottom>
      <diagonal/>
    </border>
    <border>
      <left style="dotted">
        <color auto="1"/>
      </left>
      <right style="double">
        <color auto="1"/>
      </right>
      <top style="dotted">
        <color auto="1"/>
      </top>
      <bottom style="dotted">
        <color auto="1"/>
      </bottom>
      <diagonal/>
    </border>
    <border>
      <left style="thin">
        <color auto="1"/>
      </left>
      <right style="double">
        <color auto="1"/>
      </right>
      <top style="dotted">
        <color auto="1"/>
      </top>
      <bottom style="dotted">
        <color auto="1"/>
      </bottom>
      <diagonal/>
    </border>
    <border>
      <left/>
      <right/>
      <top/>
      <bottom style="dotted">
        <color auto="1"/>
      </bottom>
      <diagonal/>
    </border>
    <border>
      <left style="double">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dotted">
        <color auto="1"/>
      </right>
      <top style="thin">
        <color auto="1"/>
      </top>
      <bottom style="double">
        <color auto="1"/>
      </bottom>
      <diagonal/>
    </border>
    <border>
      <left style="double">
        <color auto="1"/>
      </left>
      <right style="double">
        <color auto="1"/>
      </right>
      <top style="thin">
        <color auto="1"/>
      </top>
      <bottom style="double">
        <color auto="1"/>
      </bottom>
      <diagonal/>
    </border>
    <border>
      <left style="dotted">
        <color auto="1"/>
      </left>
      <right style="double">
        <color auto="1"/>
      </right>
      <top style="thin">
        <color auto="1"/>
      </top>
      <bottom style="double">
        <color auto="1"/>
      </bottom>
      <diagonal/>
    </border>
    <border>
      <left style="dotted">
        <color auto="1"/>
      </left>
      <right/>
      <top style="double">
        <color auto="1"/>
      </top>
      <bottom style="double">
        <color auto="1"/>
      </bottom>
      <diagonal/>
    </border>
    <border>
      <left style="dotted">
        <color auto="1"/>
      </left>
      <right style="double">
        <color auto="1"/>
      </right>
      <top style="dotted">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2" fillId="0" borderId="1" xfId="0" applyFont="1" applyBorder="1" applyAlignment="1">
      <alignment vertical="center"/>
    </xf>
    <xf numFmtId="0" fontId="3" fillId="0" borderId="2" xfId="0" applyFont="1" applyBorder="1"/>
    <xf numFmtId="0" fontId="3" fillId="0" borderId="2" xfId="0" applyFont="1" applyBorder="1" applyAlignment="1">
      <alignment horizontal="center"/>
    </xf>
    <xf numFmtId="0" fontId="4" fillId="0" borderId="2" xfId="0" applyFont="1" applyBorder="1"/>
    <xf numFmtId="0" fontId="5" fillId="0" borderId="2" xfId="0" applyFont="1" applyBorder="1"/>
    <xf numFmtId="10" fontId="2" fillId="0" borderId="2" xfId="3" applyNumberFormat="1" applyFont="1" applyBorder="1" applyAlignment="1">
      <alignment horizontal="right"/>
    </xf>
    <xf numFmtId="0" fontId="0" fillId="0" borderId="2" xfId="0" applyBorder="1"/>
    <xf numFmtId="0" fontId="0" fillId="0" borderId="3" xfId="0" applyBorder="1"/>
    <xf numFmtId="0" fontId="7" fillId="0" borderId="0" xfId="0" applyFont="1"/>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6" fillId="0" borderId="6" xfId="0" applyFont="1" applyBorder="1"/>
    <xf numFmtId="0" fontId="9" fillId="0" borderId="6" xfId="0" applyFont="1" applyBorder="1" applyAlignment="1">
      <alignment horizontal="right"/>
    </xf>
    <xf numFmtId="0" fontId="0" fillId="0" borderId="6" xfId="0" applyBorder="1"/>
    <xf numFmtId="0" fontId="0" fillId="0" borderId="0" xfId="0" applyBorder="1"/>
    <xf numFmtId="164" fontId="9" fillId="0" borderId="3" xfId="0" applyNumberFormat="1" applyFont="1" applyBorder="1" applyAlignment="1">
      <alignment horizontal="right"/>
    </xf>
    <xf numFmtId="0" fontId="10" fillId="0" borderId="7" xfId="0" applyFont="1" applyBorder="1"/>
    <xf numFmtId="0" fontId="0" fillId="0" borderId="8" xfId="0" applyBorder="1"/>
    <xf numFmtId="0" fontId="0" fillId="0" borderId="9" xfId="0" applyBorder="1"/>
    <xf numFmtId="0" fontId="0" fillId="0" borderId="10" xfId="0" applyBorder="1"/>
    <xf numFmtId="0" fontId="0" fillId="2" borderId="11" xfId="0" applyFill="1" applyBorder="1"/>
    <xf numFmtId="0" fontId="0" fillId="2" borderId="12" xfId="0" applyFill="1" applyBorder="1"/>
    <xf numFmtId="0" fontId="11" fillId="2" borderId="12" xfId="0" applyFont="1" applyFill="1" applyBorder="1" applyAlignment="1">
      <alignment horizontal="left"/>
    </xf>
    <xf numFmtId="0" fontId="0" fillId="2" borderId="12" xfId="0" applyFill="1" applyBorder="1" applyAlignment="1">
      <alignment horizontal="center"/>
    </xf>
    <xf numFmtId="0" fontId="0" fillId="2" borderId="13" xfId="0" applyFill="1" applyBorder="1"/>
    <xf numFmtId="0" fontId="0" fillId="2" borderId="14" xfId="0" applyFill="1" applyBorder="1"/>
    <xf numFmtId="0" fontId="7" fillId="0" borderId="0" xfId="0" applyFont="1" applyBorder="1"/>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12"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165" fontId="9" fillId="0" borderId="23" xfId="1" applyNumberFormat="1" applyFont="1" applyBorder="1" applyAlignment="1">
      <alignment horizontal="center" vertical="center" wrapText="1"/>
    </xf>
    <xf numFmtId="165" fontId="9" fillId="0" borderId="22" xfId="1" applyNumberFormat="1" applyFont="1" applyBorder="1" applyAlignment="1">
      <alignment horizontal="center" vertical="center" wrapText="1"/>
    </xf>
    <xf numFmtId="165" fontId="9" fillId="0" borderId="24" xfId="1" applyNumberFormat="1" applyFont="1" applyBorder="1" applyAlignment="1">
      <alignment horizontal="center" vertical="center" wrapText="1"/>
    </xf>
    <xf numFmtId="165" fontId="9" fillId="0" borderId="25" xfId="1" applyNumberFormat="1"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7" fillId="0" borderId="31" xfId="0" applyFont="1" applyBorder="1" applyAlignment="1">
      <alignment horizontal="center" vertical="top" wrapText="1"/>
    </xf>
    <xf numFmtId="0" fontId="9" fillId="0" borderId="32" xfId="0" applyFont="1" applyBorder="1" applyAlignment="1">
      <alignment horizontal="center" vertical="center"/>
    </xf>
    <xf numFmtId="165" fontId="17" fillId="0" borderId="32" xfId="1" applyNumberFormat="1"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Border="1" applyAlignment="1">
      <alignment horizontal="left" vertical="center" wrapText="1"/>
    </xf>
    <xf numFmtId="0" fontId="3" fillId="0" borderId="41" xfId="0" applyFont="1" applyFill="1" applyBorder="1" applyAlignment="1">
      <alignment horizontal="left" vertical="center" wrapText="1"/>
    </xf>
    <xf numFmtId="38" fontId="3" fillId="0" borderId="45" xfId="2" applyNumberFormat="1" applyFont="1" applyBorder="1" applyAlignment="1">
      <alignment horizontal="right" vertical="center"/>
    </xf>
    <xf numFmtId="0" fontId="0" fillId="0" borderId="0" xfId="0" applyAlignment="1">
      <alignment vertical="center"/>
    </xf>
    <xf numFmtId="0" fontId="3" fillId="0" borderId="48" xfId="0" applyFont="1" applyBorder="1" applyAlignment="1">
      <alignment horizontal="center" vertical="center"/>
    </xf>
    <xf numFmtId="0" fontId="19" fillId="0" borderId="0" xfId="0" applyFont="1" applyFill="1" applyAlignment="1">
      <alignment horizontal="left" vertical="center" wrapText="1"/>
    </xf>
    <xf numFmtId="0" fontId="3" fillId="0" borderId="47" xfId="1" applyNumberFormat="1" applyFont="1" applyFill="1" applyBorder="1" applyAlignment="1">
      <alignment horizontal="left" vertical="center" wrapText="1"/>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1" xfId="0" applyFont="1" applyFill="1" applyBorder="1" applyAlignment="1">
      <alignment horizontal="left" vertical="center"/>
    </xf>
    <xf numFmtId="0" fontId="16" fillId="4" borderId="41" xfId="0" applyFont="1" applyFill="1" applyBorder="1" applyAlignment="1">
      <alignment horizontal="right" vertical="center" wrapText="1"/>
    </xf>
    <xf numFmtId="38" fontId="3" fillId="5" borderId="42" xfId="1" applyNumberFormat="1" applyFont="1" applyFill="1" applyBorder="1" applyAlignment="1">
      <alignment horizontal="right" vertical="center"/>
    </xf>
    <xf numFmtId="43" fontId="3" fillId="5" borderId="43" xfId="0" applyNumberFormat="1" applyFont="1" applyFill="1" applyBorder="1" applyAlignment="1">
      <alignment horizontal="right" vertical="center"/>
    </xf>
    <xf numFmtId="38" fontId="3" fillId="5" borderId="49" xfId="2" applyNumberFormat="1" applyFont="1" applyFill="1" applyBorder="1" applyAlignment="1">
      <alignment horizontal="right" vertical="center"/>
    </xf>
    <xf numFmtId="43" fontId="3" fillId="5" borderId="46" xfId="0" applyNumberFormat="1" applyFont="1" applyFill="1" applyBorder="1" applyAlignment="1">
      <alignment horizontal="right" vertical="center"/>
    </xf>
    <xf numFmtId="0" fontId="16" fillId="4" borderId="47" xfId="1" applyNumberFormat="1" applyFont="1" applyFill="1" applyBorder="1" applyAlignment="1">
      <alignment horizontal="left" vertical="center" wrapText="1"/>
    </xf>
    <xf numFmtId="0" fontId="21" fillId="0" borderId="0" xfId="0" applyFont="1" applyAlignment="1">
      <alignment horizontal="left" vertical="center" wrapText="1"/>
    </xf>
    <xf numFmtId="38" fontId="3" fillId="5" borderId="43" xfId="1" applyNumberFormat="1" applyFont="1" applyFill="1" applyBorder="1" applyAlignment="1">
      <alignment horizontal="right" vertical="center"/>
    </xf>
    <xf numFmtId="38" fontId="3" fillId="5" borderId="44" xfId="1" applyNumberFormat="1" applyFont="1" applyFill="1" applyBorder="1" applyAlignment="1">
      <alignment horizontal="right" vertical="center"/>
    </xf>
    <xf numFmtId="43" fontId="3" fillId="5" borderId="45" xfId="0" applyNumberFormat="1" applyFont="1" applyFill="1" applyBorder="1" applyAlignment="1">
      <alignment horizontal="right" vertical="center"/>
    </xf>
    <xf numFmtId="0" fontId="22" fillId="4" borderId="41" xfId="0" applyFont="1" applyFill="1" applyBorder="1" applyAlignment="1">
      <alignment horizontal="right" vertical="center" wrapText="1"/>
    </xf>
    <xf numFmtId="43" fontId="3" fillId="5" borderId="50" xfId="0" applyNumberFormat="1" applyFont="1" applyFill="1" applyBorder="1" applyAlignment="1">
      <alignment horizontal="right" vertical="center"/>
    </xf>
    <xf numFmtId="0" fontId="21" fillId="0" borderId="0" xfId="0" applyFont="1"/>
    <xf numFmtId="38" fontId="3" fillId="0" borderId="43" xfId="1" applyNumberFormat="1" applyFont="1" applyFill="1" applyBorder="1" applyAlignment="1">
      <alignment horizontal="right" vertical="center"/>
    </xf>
    <xf numFmtId="0" fontId="3" fillId="0" borderId="4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0" xfId="0" applyFont="1" applyFill="1" applyBorder="1" applyAlignment="1">
      <alignment horizontal="left" vertical="center" wrapText="1"/>
    </xf>
    <xf numFmtId="38" fontId="3" fillId="0" borderId="44" xfId="1" applyNumberFormat="1" applyFont="1" applyFill="1" applyBorder="1" applyAlignment="1">
      <alignment horizontal="right" vertical="center"/>
    </xf>
    <xf numFmtId="43" fontId="3" fillId="0" borderId="45" xfId="0" applyNumberFormat="1" applyFont="1" applyFill="1" applyBorder="1" applyAlignment="1">
      <alignment horizontal="right" vertical="center"/>
    </xf>
    <xf numFmtId="43" fontId="3" fillId="0" borderId="46" xfId="0" applyNumberFormat="1"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wrapText="1"/>
    </xf>
    <xf numFmtId="0" fontId="0" fillId="0" borderId="0" xfId="0" applyFill="1" applyAlignment="1">
      <alignment vertical="center"/>
    </xf>
    <xf numFmtId="38" fontId="3" fillId="0" borderId="42" xfId="1" applyNumberFormat="1" applyFont="1" applyFill="1" applyBorder="1" applyAlignment="1">
      <alignment horizontal="right" vertical="center"/>
    </xf>
    <xf numFmtId="38" fontId="3" fillId="0" borderId="45" xfId="2" applyNumberFormat="1" applyFont="1" applyFill="1" applyBorder="1" applyAlignment="1">
      <alignment horizontal="right" vertical="center"/>
    </xf>
    <xf numFmtId="166" fontId="3" fillId="0" borderId="45" xfId="0" applyNumberFormat="1" applyFont="1" applyFill="1" applyBorder="1" applyAlignment="1">
      <alignment horizontal="right" vertical="center"/>
    </xf>
    <xf numFmtId="43" fontId="3" fillId="5" borderId="53" xfId="0" applyNumberFormat="1" applyFont="1" applyFill="1" applyBorder="1" applyAlignment="1">
      <alignment horizontal="right" vertical="center"/>
    </xf>
    <xf numFmtId="0" fontId="16" fillId="4" borderId="52" xfId="1" applyNumberFormat="1" applyFont="1" applyFill="1" applyBorder="1" applyAlignment="1">
      <alignment horizontal="left" vertical="center" wrapText="1"/>
    </xf>
    <xf numFmtId="40" fontId="3" fillId="5" borderId="51" xfId="1" applyNumberFormat="1" applyFont="1" applyFill="1" applyBorder="1" applyAlignment="1">
      <alignment horizontal="right" vertical="center"/>
    </xf>
    <xf numFmtId="0" fontId="20" fillId="0" borderId="0" xfId="0" applyFont="1" applyFill="1" applyAlignment="1">
      <alignment vertical="center" wrapText="1"/>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left" vertical="center"/>
    </xf>
    <xf numFmtId="0" fontId="16" fillId="0" borderId="57" xfId="0" applyFont="1" applyBorder="1" applyAlignment="1">
      <alignment horizontal="left" vertical="center" indent="1"/>
    </xf>
    <xf numFmtId="38" fontId="16" fillId="0" borderId="58" xfId="0" applyNumberFormat="1" applyFont="1" applyBorder="1" applyAlignment="1">
      <alignment horizontal="right" vertical="center"/>
    </xf>
    <xf numFmtId="38" fontId="16" fillId="0" borderId="59" xfId="0" applyNumberFormat="1" applyFont="1" applyBorder="1" applyAlignment="1">
      <alignment horizontal="right" vertical="center"/>
    </xf>
    <xf numFmtId="43" fontId="16" fillId="0" borderId="54" xfId="0" applyNumberFormat="1" applyFont="1" applyBorder="1" applyAlignment="1">
      <alignment horizontal="right" vertical="center"/>
    </xf>
    <xf numFmtId="43" fontId="16" fillId="0" borderId="60" xfId="0" applyNumberFormat="1" applyFont="1" applyBorder="1" applyAlignment="1">
      <alignment horizontal="right" vertical="center"/>
    </xf>
    <xf numFmtId="167" fontId="16" fillId="0" borderId="28" xfId="0" applyNumberFormat="1" applyFont="1" applyBorder="1" applyAlignment="1">
      <alignment horizontal="left" vertical="center" wrapText="1"/>
    </xf>
    <xf numFmtId="0" fontId="24" fillId="0" borderId="0" xfId="0" applyFont="1"/>
    <xf numFmtId="0" fontId="9" fillId="0" borderId="0" xfId="0" applyFont="1"/>
    <xf numFmtId="0" fontId="22" fillId="0" borderId="0" xfId="0" applyFont="1"/>
    <xf numFmtId="0" fontId="16" fillId="0" borderId="0" xfId="0" applyFont="1" applyAlignment="1">
      <alignment horizontal="right"/>
    </xf>
    <xf numFmtId="38" fontId="16" fillId="0" borderId="0" xfId="0" applyNumberFormat="1" applyFont="1"/>
    <xf numFmtId="168" fontId="0" fillId="0" borderId="0" xfId="0" applyNumberFormat="1"/>
    <xf numFmtId="43" fontId="16" fillId="0" borderId="0" xfId="0" applyNumberFormat="1" applyFont="1"/>
    <xf numFmtId="0" fontId="0" fillId="0" borderId="0" xfId="0" applyFill="1"/>
    <xf numFmtId="0" fontId="0" fillId="0" borderId="0" xfId="0" applyAlignment="1">
      <alignment horizontal="left" indent="1"/>
    </xf>
    <xf numFmtId="0" fontId="7" fillId="0" borderId="0" xfId="0" applyFont="1" applyFill="1"/>
    <xf numFmtId="0" fontId="6" fillId="2" borderId="61" xfId="0" applyFont="1" applyFill="1" applyBorder="1" applyAlignment="1">
      <alignment horizontal="center"/>
    </xf>
    <xf numFmtId="0" fontId="12" fillId="0" borderId="0" xfId="0" applyFont="1" applyFill="1" applyAlignment="1">
      <alignment horizontal="center" vertical="center" wrapText="1"/>
    </xf>
    <xf numFmtId="0" fontId="23" fillId="0" borderId="0" xfId="0" applyFont="1" applyFill="1" applyAlignment="1">
      <alignment horizontal="left" vertical="center" wrapText="1"/>
    </xf>
    <xf numFmtId="38" fontId="3" fillId="4" borderId="42" xfId="1" applyNumberFormat="1" applyFont="1" applyFill="1" applyBorder="1" applyAlignment="1">
      <alignment horizontal="right" vertical="center"/>
    </xf>
    <xf numFmtId="41" fontId="3" fillId="4" borderId="42" xfId="1" applyNumberFormat="1" applyFont="1" applyFill="1" applyBorder="1" applyAlignment="1">
      <alignment horizontal="right" vertical="center"/>
    </xf>
    <xf numFmtId="40" fontId="3" fillId="4" borderId="51" xfId="1" applyNumberFormat="1" applyFont="1" applyFill="1" applyBorder="1" applyAlignment="1">
      <alignment horizontal="right" vertical="center"/>
    </xf>
    <xf numFmtId="0" fontId="3" fillId="4" borderId="47" xfId="1" applyNumberFormat="1" applyFont="1" applyFill="1" applyBorder="1" applyAlignment="1">
      <alignment horizontal="left" vertical="center" wrapText="1"/>
    </xf>
    <xf numFmtId="38" fontId="3" fillId="4" borderId="43" xfId="1" applyNumberFormat="1" applyFont="1" applyFill="1" applyBorder="1" applyAlignment="1">
      <alignment horizontal="right" vertical="center"/>
    </xf>
    <xf numFmtId="38" fontId="3" fillId="4" borderId="44" xfId="1" applyNumberFormat="1" applyFont="1" applyFill="1" applyBorder="1" applyAlignment="1">
      <alignment horizontal="right" vertical="center"/>
    </xf>
    <xf numFmtId="43" fontId="3" fillId="4" borderId="38" xfId="0" applyNumberFormat="1" applyFont="1" applyFill="1" applyBorder="1" applyAlignment="1">
      <alignment horizontal="right" vertical="center"/>
    </xf>
    <xf numFmtId="43" fontId="3" fillId="4" borderId="51" xfId="0" applyNumberFormat="1" applyFont="1" applyFill="1" applyBorder="1" applyAlignment="1">
      <alignment horizontal="right" vertical="center"/>
    </xf>
    <xf numFmtId="43" fontId="3" fillId="4" borderId="62" xfId="0" applyNumberFormat="1" applyFont="1" applyFill="1" applyBorder="1" applyAlignment="1">
      <alignment horizontal="right" vertical="center"/>
    </xf>
    <xf numFmtId="38" fontId="3" fillId="0" borderId="49" xfId="2" applyNumberFormat="1" applyFont="1" applyFill="1" applyBorder="1" applyAlignment="1">
      <alignment horizontal="right" vertical="center"/>
    </xf>
    <xf numFmtId="0" fontId="3" fillId="0" borderId="52" xfId="1" applyNumberFormat="1" applyFont="1" applyFill="1" applyBorder="1" applyAlignment="1">
      <alignment horizontal="left" vertical="center" wrapText="1"/>
    </xf>
    <xf numFmtId="40" fontId="3" fillId="0" borderId="51" xfId="1" applyNumberFormat="1" applyFont="1" applyFill="1" applyBorder="1" applyAlignment="1">
      <alignment horizontal="right" vertical="center"/>
    </xf>
    <xf numFmtId="0" fontId="16" fillId="0" borderId="63" xfId="0" applyFont="1" applyBorder="1" applyAlignment="1">
      <alignment horizontal="left" vertical="center" indent="1"/>
    </xf>
    <xf numFmtId="166" fontId="16" fillId="0" borderId="64" xfId="0" applyNumberFormat="1" applyFont="1" applyBorder="1" applyAlignment="1">
      <alignment horizontal="right" vertical="center"/>
    </xf>
    <xf numFmtId="38" fontId="16" fillId="0" borderId="64" xfId="0" applyNumberFormat="1" applyFont="1" applyBorder="1" applyAlignment="1">
      <alignment horizontal="right" vertical="center"/>
    </xf>
    <xf numFmtId="38" fontId="16" fillId="0" borderId="54" xfId="1" applyNumberFormat="1" applyFont="1" applyFill="1" applyBorder="1" applyAlignment="1">
      <alignment horizontal="right" vertical="center"/>
    </xf>
    <xf numFmtId="40" fontId="16" fillId="0" borderId="60" xfId="1" applyNumberFormat="1" applyFont="1" applyFill="1" applyBorder="1" applyAlignment="1">
      <alignment horizontal="right" vertical="center"/>
    </xf>
    <xf numFmtId="0" fontId="20" fillId="0" borderId="0" xfId="0" applyFont="1" applyFill="1" applyAlignment="1">
      <alignment vertical="center"/>
    </xf>
    <xf numFmtId="0" fontId="8" fillId="0" borderId="0" xfId="0" applyFont="1" applyFill="1" applyAlignment="1">
      <alignment wrapText="1"/>
    </xf>
    <xf numFmtId="38" fontId="3" fillId="0" borderId="53" xfId="1" applyNumberFormat="1" applyFont="1" applyFill="1" applyBorder="1" applyAlignment="1">
      <alignment horizontal="right" vertical="center"/>
    </xf>
    <xf numFmtId="166" fontId="3" fillId="0" borderId="38" xfId="0" applyNumberFormat="1" applyFont="1" applyFill="1" applyBorder="1" applyAlignment="1">
      <alignment horizontal="right" vertical="center"/>
    </xf>
    <xf numFmtId="0" fontId="26" fillId="0" borderId="0" xfId="0" applyFont="1" applyFill="1" applyAlignment="1">
      <alignment vertical="center" wrapText="1"/>
    </xf>
    <xf numFmtId="0" fontId="14" fillId="0" borderId="0" xfId="0" applyFont="1" applyFill="1" applyAlignment="1">
      <alignment horizontal="center" wrapText="1"/>
    </xf>
    <xf numFmtId="0" fontId="8" fillId="0" borderId="0" xfId="0" applyFont="1" applyFill="1" applyAlignment="1">
      <alignment horizontal="center" wrapText="1"/>
    </xf>
    <xf numFmtId="0" fontId="25" fillId="0" borderId="0" xfId="0" applyFont="1" applyFill="1" applyAlignment="1">
      <alignment wrapText="1"/>
    </xf>
    <xf numFmtId="0" fontId="9" fillId="0" borderId="21" xfId="0" applyFont="1" applyFill="1" applyBorder="1" applyAlignment="1">
      <alignment horizontal="center" vertical="center" wrapText="1"/>
    </xf>
    <xf numFmtId="166" fontId="3" fillId="5" borderId="43" xfId="0" applyNumberFormat="1" applyFont="1" applyFill="1" applyBorder="1" applyAlignment="1">
      <alignment horizontal="right" vertical="center"/>
    </xf>
    <xf numFmtId="166" fontId="16" fillId="0" borderId="0" xfId="0" applyNumberFormat="1" applyFont="1"/>
    <xf numFmtId="0" fontId="16" fillId="0" borderId="0" xfId="0" applyFont="1" applyFill="1" applyAlignment="1">
      <alignment horizontal="right"/>
    </xf>
    <xf numFmtId="43" fontId="16" fillId="0" borderId="0" xfId="0" applyNumberFormat="1" applyFont="1" applyFill="1"/>
    <xf numFmtId="0" fontId="0" fillId="0" borderId="0" xfId="0" applyFill="1" applyAlignment="1">
      <alignment horizontal="left" indent="1"/>
    </xf>
    <xf numFmtId="168" fontId="0" fillId="0" borderId="0" xfId="0" applyNumberFormat="1" applyFill="1"/>
    <xf numFmtId="0" fontId="0" fillId="0" borderId="0" xfId="0" applyFill="1" applyAlignment="1">
      <alignment wrapText="1"/>
    </xf>
    <xf numFmtId="0" fontId="7" fillId="0" borderId="0" xfId="0" applyFont="1" applyFill="1" applyAlignment="1">
      <alignment horizontal="center" vertical="center"/>
    </xf>
    <xf numFmtId="0" fontId="19" fillId="0" borderId="0" xfId="0" applyFont="1" applyFill="1" applyAlignment="1">
      <alignment horizontal="center" vertical="center" wrapText="1"/>
    </xf>
    <xf numFmtId="0" fontId="23" fillId="0" borderId="0" xfId="0" applyFont="1" applyFill="1" applyAlignment="1">
      <alignment horizontal="center" vertical="center" wrapText="1"/>
    </xf>
    <xf numFmtId="0" fontId="7" fillId="0" borderId="0" xfId="0" applyFont="1" applyFill="1" applyAlignment="1">
      <alignment horizontal="center"/>
    </xf>
    <xf numFmtId="0" fontId="7" fillId="0" borderId="0" xfId="0" applyFont="1" applyFill="1" applyBorder="1"/>
    <xf numFmtId="0" fontId="7" fillId="0" borderId="0" xfId="0" applyFont="1" applyFill="1" applyBorder="1" applyAlignment="1">
      <alignment horizontal="center"/>
    </xf>
    <xf numFmtId="0" fontId="12" fillId="0" borderId="0" xfId="0" applyFont="1" applyFill="1" applyAlignment="1">
      <alignment horizontal="center"/>
    </xf>
    <xf numFmtId="0" fontId="12" fillId="0" borderId="0" xfId="0" applyFont="1" applyFill="1" applyAlignment="1">
      <alignment horizont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Font="1" applyFill="1"/>
    <xf numFmtId="0" fontId="21" fillId="0" borderId="0" xfId="0" applyFont="1" applyFill="1" applyAlignment="1">
      <alignment horizontal="center"/>
    </xf>
    <xf numFmtId="0" fontId="24" fillId="0" borderId="0" xfId="0" applyFont="1" applyFill="1"/>
    <xf numFmtId="0" fontId="24" fillId="0" borderId="0" xfId="0" applyFont="1" applyFill="1" applyAlignment="1">
      <alignment horizontal="center"/>
    </xf>
    <xf numFmtId="0" fontId="9" fillId="0" borderId="0" xfId="0" applyFont="1" applyFill="1" applyAlignment="1">
      <alignment wrapText="1"/>
    </xf>
    <xf numFmtId="166" fontId="16" fillId="0" borderId="54" xfId="0" applyNumberFormat="1" applyFont="1" applyBorder="1" applyAlignment="1">
      <alignment horizontal="right" vertical="center"/>
    </xf>
    <xf numFmtId="38" fontId="27" fillId="0" borderId="43" xfId="1" applyNumberFormat="1" applyFont="1" applyFill="1" applyBorder="1" applyAlignment="1">
      <alignment horizontal="right" vertical="center"/>
    </xf>
    <xf numFmtId="169" fontId="3" fillId="0" borderId="46" xfId="0" applyNumberFormat="1" applyFont="1" applyFill="1" applyBorder="1" applyAlignment="1">
      <alignment horizontal="right" vertical="center"/>
    </xf>
    <xf numFmtId="169" fontId="3" fillId="5" borderId="46" xfId="0" applyNumberFormat="1" applyFont="1" applyFill="1" applyBorder="1" applyAlignment="1">
      <alignment horizontal="right" vertical="center"/>
    </xf>
    <xf numFmtId="170" fontId="3" fillId="0" borderId="45" xfId="0" applyNumberFormat="1" applyFont="1" applyFill="1" applyBorder="1" applyAlignment="1">
      <alignment horizontal="right" vertical="center"/>
    </xf>
    <xf numFmtId="170" fontId="3" fillId="5" borderId="43" xfId="0" applyNumberFormat="1" applyFont="1" applyFill="1" applyBorder="1" applyAlignment="1">
      <alignment horizontal="right" vertical="center"/>
    </xf>
    <xf numFmtId="0" fontId="11" fillId="0" borderId="19" xfId="0" applyFont="1" applyBorder="1" applyAlignment="1">
      <alignment horizontal="center" vertical="center" wrapText="1"/>
    </xf>
    <xf numFmtId="0" fontId="6" fillId="0" borderId="20" xfId="0" applyFont="1" applyBorder="1" applyAlignment="1">
      <alignment horizontal="center" vertical="center"/>
    </xf>
    <xf numFmtId="0" fontId="18" fillId="3" borderId="35" xfId="0" applyFont="1" applyFill="1" applyBorder="1" applyAlignment="1">
      <alignment horizontal="left" vertical="center"/>
    </xf>
    <xf numFmtId="0" fontId="18" fillId="3" borderId="36" xfId="0" applyFont="1" applyFill="1" applyBorder="1" applyAlignment="1">
      <alignment horizontal="left" vertical="center"/>
    </xf>
    <xf numFmtId="0" fontId="18" fillId="3" borderId="37" xfId="0" applyFont="1" applyFill="1" applyBorder="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D17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94BA-934E-2B45-B2B9-AFCBEE8864E5}">
  <dimension ref="A1:T327"/>
  <sheetViews>
    <sheetView tabSelected="1" zoomScaleNormal="100" workbookViewId="0">
      <selection activeCell="G9" sqref="G9"/>
    </sheetView>
  </sheetViews>
  <sheetFormatPr baseColWidth="10" defaultColWidth="8.83203125" defaultRowHeight="16" x14ac:dyDescent="0.2"/>
  <cols>
    <col min="1" max="1" width="5.6640625" customWidth="1"/>
    <col min="2" max="2" width="6" customWidth="1"/>
    <col min="3" max="3" width="7.83203125" customWidth="1"/>
    <col min="4" max="4" width="12.5" customWidth="1"/>
    <col min="5" max="5" width="42.83203125" customWidth="1"/>
    <col min="6" max="11" width="12.6640625" customWidth="1"/>
    <col min="12" max="12" width="15.5" customWidth="1"/>
    <col min="13" max="13" width="7.6640625" customWidth="1"/>
    <col min="14" max="14" width="8.6640625" customWidth="1"/>
    <col min="15" max="15" width="45.5" customWidth="1"/>
    <col min="16" max="16" width="1.1640625" style="114" customWidth="1"/>
    <col min="17" max="17" width="13.5" style="154" customWidth="1"/>
    <col min="18" max="18" width="21.5" style="150" customWidth="1"/>
  </cols>
  <sheetData>
    <row r="1" spans="1:20" ht="46" thickBot="1" x14ac:dyDescent="0.5">
      <c r="A1" s="1" t="s">
        <v>0</v>
      </c>
      <c r="B1" s="2"/>
      <c r="C1" s="2"/>
      <c r="D1" s="3"/>
      <c r="E1" s="4"/>
      <c r="F1" s="5"/>
      <c r="G1" s="4"/>
      <c r="H1" s="4"/>
      <c r="I1" s="4"/>
      <c r="J1" s="4"/>
      <c r="K1" s="4"/>
      <c r="L1" s="6"/>
      <c r="M1" s="7"/>
      <c r="N1" s="7"/>
      <c r="O1" s="8"/>
      <c r="R1" s="86"/>
    </row>
    <row r="2" spans="1:20" ht="17" thickBot="1" x14ac:dyDescent="0.25">
      <c r="A2" s="10" t="s">
        <v>42</v>
      </c>
      <c r="B2" s="11"/>
      <c r="C2" s="12"/>
      <c r="D2" s="12"/>
      <c r="E2" s="13"/>
      <c r="F2" s="13"/>
      <c r="G2" s="13"/>
      <c r="H2" s="14"/>
      <c r="I2" s="13"/>
      <c r="J2" s="15"/>
      <c r="K2" s="15"/>
      <c r="N2" s="16"/>
      <c r="O2" s="17"/>
      <c r="R2" s="86"/>
    </row>
    <row r="3" spans="1:20" x14ac:dyDescent="0.2">
      <c r="A3" s="18"/>
      <c r="B3" s="19"/>
      <c r="C3" s="19"/>
      <c r="D3" s="19"/>
      <c r="E3" s="19"/>
      <c r="F3" s="19"/>
      <c r="G3" s="19"/>
      <c r="H3" s="19"/>
      <c r="I3" s="19"/>
      <c r="J3" s="19"/>
      <c r="K3" s="19"/>
      <c r="L3" s="19"/>
      <c r="M3" s="20"/>
      <c r="N3" s="20"/>
      <c r="O3" s="21"/>
      <c r="R3" s="86"/>
    </row>
    <row r="4" spans="1:20" ht="17" thickBot="1" x14ac:dyDescent="0.25">
      <c r="A4" s="22"/>
      <c r="B4" s="23"/>
      <c r="C4" s="23"/>
      <c r="D4" s="23"/>
      <c r="E4" s="24" t="s">
        <v>1</v>
      </c>
      <c r="F4" s="24"/>
      <c r="G4" s="25"/>
      <c r="H4" s="25"/>
      <c r="I4" s="25"/>
      <c r="J4" s="25"/>
      <c r="K4" s="25"/>
      <c r="L4" s="25"/>
      <c r="M4" s="26"/>
      <c r="N4" s="26"/>
      <c r="O4" s="27"/>
      <c r="P4" s="155"/>
      <c r="Q4" s="156"/>
      <c r="R4" s="86"/>
    </row>
    <row r="5" spans="1:20" ht="18" thickTop="1" thickBot="1" x14ac:dyDescent="0.25">
      <c r="A5" s="29">
        <v>1</v>
      </c>
      <c r="B5" s="30">
        <v>2</v>
      </c>
      <c r="C5" s="30">
        <v>3</v>
      </c>
      <c r="D5" s="30">
        <v>4</v>
      </c>
      <c r="E5" s="30">
        <v>5</v>
      </c>
      <c r="F5" s="30">
        <v>6</v>
      </c>
      <c r="G5" s="30">
        <v>7</v>
      </c>
      <c r="H5" s="30">
        <v>8</v>
      </c>
      <c r="I5" s="30">
        <v>9</v>
      </c>
      <c r="J5" s="30">
        <v>10</v>
      </c>
      <c r="K5" s="30">
        <v>11</v>
      </c>
      <c r="L5" s="30">
        <v>12</v>
      </c>
      <c r="M5" s="30">
        <v>13</v>
      </c>
      <c r="N5" s="31">
        <v>14</v>
      </c>
      <c r="O5" s="32">
        <v>16</v>
      </c>
      <c r="P5" s="116"/>
      <c r="Q5" s="116"/>
      <c r="R5" s="86"/>
    </row>
    <row r="6" spans="1:20" s="44" customFormat="1" ht="53.25" customHeight="1" thickTop="1" thickBot="1" x14ac:dyDescent="0.2">
      <c r="A6" s="172" t="s">
        <v>2</v>
      </c>
      <c r="B6" s="173"/>
      <c r="C6" s="34" t="s">
        <v>3</v>
      </c>
      <c r="D6" s="34" t="s">
        <v>4</v>
      </c>
      <c r="E6" s="34" t="s">
        <v>5</v>
      </c>
      <c r="F6" s="35" t="s">
        <v>6</v>
      </c>
      <c r="G6" s="36" t="s">
        <v>7</v>
      </c>
      <c r="H6" s="37" t="s">
        <v>8</v>
      </c>
      <c r="I6" s="36" t="s">
        <v>9</v>
      </c>
      <c r="J6" s="36" t="s">
        <v>10</v>
      </c>
      <c r="K6" s="38" t="s">
        <v>11</v>
      </c>
      <c r="L6" s="39" t="s">
        <v>12</v>
      </c>
      <c r="M6" s="40" t="s">
        <v>13</v>
      </c>
      <c r="N6" s="41" t="s">
        <v>14</v>
      </c>
      <c r="O6" s="42" t="s">
        <v>15</v>
      </c>
      <c r="P6" s="157"/>
      <c r="Q6" s="157"/>
      <c r="R6" s="86"/>
      <c r="T6" s="45"/>
    </row>
    <row r="7" spans="1:20" s="44" customFormat="1" ht="27" thickTop="1" x14ac:dyDescent="0.15">
      <c r="A7" s="46" t="s">
        <v>16</v>
      </c>
      <c r="B7" s="47" t="s">
        <v>39</v>
      </c>
      <c r="C7" s="47"/>
      <c r="D7" s="48"/>
      <c r="E7" s="48"/>
      <c r="F7" s="49"/>
      <c r="G7" s="50"/>
      <c r="H7" s="50"/>
      <c r="I7" s="50"/>
      <c r="J7" s="50"/>
      <c r="K7" s="50"/>
      <c r="L7" s="50"/>
      <c r="M7" s="49"/>
      <c r="N7" s="51"/>
      <c r="O7" s="52"/>
      <c r="P7" s="157"/>
      <c r="Q7" s="158"/>
      <c r="R7" s="141"/>
    </row>
    <row r="8" spans="1:20" x14ac:dyDescent="0.2">
      <c r="A8" s="174" t="s">
        <v>17</v>
      </c>
      <c r="B8" s="175"/>
      <c r="C8" s="175"/>
      <c r="D8" s="175"/>
      <c r="E8" s="175"/>
      <c r="F8" s="175"/>
      <c r="G8" s="175"/>
      <c r="H8" s="175"/>
      <c r="I8" s="175"/>
      <c r="J8" s="175"/>
      <c r="K8" s="175"/>
      <c r="L8" s="175"/>
      <c r="M8" s="175"/>
      <c r="N8" s="175"/>
      <c r="O8" s="176"/>
      <c r="R8" s="86"/>
    </row>
    <row r="9" spans="1:20" s="87" customFormat="1" ht="104" x14ac:dyDescent="0.2">
      <c r="A9" s="53">
        <v>1</v>
      </c>
      <c r="B9" s="54"/>
      <c r="C9" s="54" t="s">
        <v>18</v>
      </c>
      <c r="D9" s="81" t="s">
        <v>21</v>
      </c>
      <c r="E9" s="56" t="s">
        <v>22</v>
      </c>
      <c r="F9" s="88">
        <v>-141669</v>
      </c>
      <c r="G9" s="78"/>
      <c r="H9" s="78"/>
      <c r="I9" s="78"/>
      <c r="J9" s="78"/>
      <c r="K9" s="82"/>
      <c r="L9" s="89">
        <f>SUM(F9:K9)</f>
        <v>-141669</v>
      </c>
      <c r="M9" s="90"/>
      <c r="N9" s="84"/>
      <c r="O9" s="61" t="s">
        <v>60</v>
      </c>
      <c r="P9" s="60"/>
      <c r="Q9" s="152"/>
      <c r="R9" s="86"/>
    </row>
    <row r="10" spans="1:20" s="87" customFormat="1" ht="91" x14ac:dyDescent="0.2">
      <c r="A10" s="79">
        <v>2</v>
      </c>
      <c r="B10" s="80"/>
      <c r="C10" s="80" t="s">
        <v>18</v>
      </c>
      <c r="D10" s="81" t="s">
        <v>24</v>
      </c>
      <c r="E10" s="81" t="s">
        <v>35</v>
      </c>
      <c r="F10" s="88">
        <v>-256949</v>
      </c>
      <c r="G10" s="78"/>
      <c r="H10" s="78"/>
      <c r="I10" s="78"/>
      <c r="J10" s="78"/>
      <c r="K10" s="82"/>
      <c r="L10" s="89">
        <f t="shared" ref="L10" si="0">SUM(F10:K10)</f>
        <v>-256949</v>
      </c>
      <c r="M10" s="170">
        <v>-1</v>
      </c>
      <c r="N10" s="168">
        <v>-1</v>
      </c>
      <c r="O10" s="61" t="s">
        <v>56</v>
      </c>
      <c r="P10" s="85"/>
      <c r="Q10" s="151"/>
      <c r="R10" s="86"/>
    </row>
    <row r="11" spans="1:20" s="87" customFormat="1" ht="65" x14ac:dyDescent="0.2">
      <c r="A11" s="53">
        <v>3</v>
      </c>
      <c r="B11" s="54"/>
      <c r="C11" s="80" t="s">
        <v>18</v>
      </c>
      <c r="D11" s="81" t="s">
        <v>24</v>
      </c>
      <c r="E11" s="56" t="s">
        <v>36</v>
      </c>
      <c r="F11" s="88">
        <f>-1120680</f>
        <v>-1120680</v>
      </c>
      <c r="G11" s="78"/>
      <c r="H11" s="78">
        <v>-1120680</v>
      </c>
      <c r="I11" s="78"/>
      <c r="J11" s="78"/>
      <c r="K11" s="82"/>
      <c r="L11" s="89">
        <f>SUM(F11:K11)</f>
        <v>-2241360</v>
      </c>
      <c r="M11" s="170">
        <v>-1</v>
      </c>
      <c r="N11" s="168">
        <v>-1</v>
      </c>
      <c r="O11" s="61" t="s">
        <v>54</v>
      </c>
      <c r="P11" s="60"/>
      <c r="Q11" s="152"/>
      <c r="R11" s="86"/>
    </row>
    <row r="12" spans="1:20" x14ac:dyDescent="0.2">
      <c r="A12" s="62"/>
      <c r="B12" s="63"/>
      <c r="C12" s="63"/>
      <c r="D12" s="64"/>
      <c r="E12" s="65" t="s">
        <v>27</v>
      </c>
      <c r="F12" s="66">
        <f t="shared" ref="F12:N12" si="1">SUM(F9:F11)</f>
        <v>-1519298</v>
      </c>
      <c r="G12" s="66">
        <f t="shared" si="1"/>
        <v>0</v>
      </c>
      <c r="H12" s="66">
        <f t="shared" si="1"/>
        <v>-1120680</v>
      </c>
      <c r="I12" s="67">
        <f t="shared" si="1"/>
        <v>0</v>
      </c>
      <c r="J12" s="66">
        <f t="shared" si="1"/>
        <v>0</v>
      </c>
      <c r="K12" s="67">
        <f t="shared" si="1"/>
        <v>0</v>
      </c>
      <c r="L12" s="68">
        <f t="shared" si="1"/>
        <v>-2639978</v>
      </c>
      <c r="M12" s="171">
        <f t="shared" si="1"/>
        <v>-2</v>
      </c>
      <c r="N12" s="169">
        <f t="shared" si="1"/>
        <v>-2</v>
      </c>
      <c r="O12" s="70"/>
      <c r="P12" s="159"/>
      <c r="Q12" s="160"/>
      <c r="R12" s="86"/>
    </row>
    <row r="13" spans="1:20" x14ac:dyDescent="0.2">
      <c r="A13" s="62"/>
      <c r="B13" s="63"/>
      <c r="C13" s="63"/>
      <c r="D13" s="64"/>
      <c r="E13" s="65" t="s">
        <v>28</v>
      </c>
      <c r="F13" s="66">
        <v>-1329039</v>
      </c>
      <c r="G13" s="72"/>
      <c r="H13" s="72"/>
      <c r="I13" s="72"/>
      <c r="J13" s="72"/>
      <c r="K13" s="73"/>
      <c r="L13" s="68"/>
      <c r="M13" s="74"/>
      <c r="N13" s="69"/>
      <c r="O13" s="70"/>
      <c r="P13" s="159"/>
      <c r="Q13" s="160"/>
      <c r="R13" s="86"/>
    </row>
    <row r="14" spans="1:20" x14ac:dyDescent="0.2">
      <c r="A14" s="62"/>
      <c r="B14" s="63"/>
      <c r="C14" s="63"/>
      <c r="D14" s="64"/>
      <c r="E14" s="75" t="s">
        <v>29</v>
      </c>
      <c r="F14" s="66">
        <f>F13-F12</f>
        <v>190259</v>
      </c>
      <c r="G14" s="72"/>
      <c r="H14" s="72"/>
      <c r="I14" s="72"/>
      <c r="J14" s="72"/>
      <c r="K14" s="73"/>
      <c r="L14" s="68"/>
      <c r="M14" s="74"/>
      <c r="N14" s="76"/>
      <c r="O14" s="70"/>
      <c r="P14" s="161"/>
      <c r="Q14" s="162"/>
      <c r="R14" s="86"/>
    </row>
    <row r="15" spans="1:20" x14ac:dyDescent="0.2">
      <c r="A15" s="174" t="s">
        <v>43</v>
      </c>
      <c r="B15" s="175"/>
      <c r="C15" s="175"/>
      <c r="D15" s="175"/>
      <c r="E15" s="175"/>
      <c r="F15" s="175"/>
      <c r="G15" s="175"/>
      <c r="H15" s="175"/>
      <c r="I15" s="175"/>
      <c r="J15" s="175"/>
      <c r="K15" s="175"/>
      <c r="L15" s="175"/>
      <c r="M15" s="175"/>
      <c r="N15" s="175"/>
      <c r="O15" s="176"/>
      <c r="R15" s="86"/>
    </row>
    <row r="16" spans="1:20" s="87" customFormat="1" ht="78" x14ac:dyDescent="0.2">
      <c r="A16" s="53">
        <v>4</v>
      </c>
      <c r="B16" s="54"/>
      <c r="C16" s="80" t="s">
        <v>18</v>
      </c>
      <c r="D16" s="81" t="s">
        <v>19</v>
      </c>
      <c r="E16" s="56" t="s">
        <v>20</v>
      </c>
      <c r="F16" s="88">
        <v>-71382</v>
      </c>
      <c r="G16" s="88"/>
      <c r="H16" s="88">
        <v>35691</v>
      </c>
      <c r="I16" s="88"/>
      <c r="J16" s="88">
        <v>35558</v>
      </c>
      <c r="K16" s="137"/>
      <c r="L16" s="89">
        <f t="shared" ref="L16" si="2">SUM(F16:K16)</f>
        <v>-133</v>
      </c>
      <c r="M16" s="90"/>
      <c r="N16" s="84"/>
      <c r="O16" s="61" t="s">
        <v>108</v>
      </c>
      <c r="P16" s="60"/>
      <c r="Q16" s="152"/>
      <c r="R16" s="86"/>
    </row>
    <row r="17" spans="1:18" s="87" customFormat="1" ht="65" x14ac:dyDescent="0.2">
      <c r="A17" s="53">
        <v>5</v>
      </c>
      <c r="B17" s="54"/>
      <c r="C17" s="80" t="s">
        <v>18</v>
      </c>
      <c r="D17" s="81" t="s">
        <v>24</v>
      </c>
      <c r="E17" s="56" t="s">
        <v>37</v>
      </c>
      <c r="F17" s="88">
        <v>-157157</v>
      </c>
      <c r="G17" s="78"/>
      <c r="H17" s="78"/>
      <c r="I17" s="78"/>
      <c r="J17" s="78"/>
      <c r="K17" s="82"/>
      <c r="L17" s="89">
        <f t="shared" ref="L17:L23" si="3">SUM(F17:K17)</f>
        <v>-157157</v>
      </c>
      <c r="M17" s="90"/>
      <c r="N17" s="84"/>
      <c r="O17" s="61" t="s">
        <v>55</v>
      </c>
      <c r="P17" s="60"/>
      <c r="Q17" s="152"/>
      <c r="R17" s="86"/>
    </row>
    <row r="18" spans="1:18" s="87" customFormat="1" ht="52" x14ac:dyDescent="0.2">
      <c r="A18" s="53">
        <v>6</v>
      </c>
      <c r="B18" s="54"/>
      <c r="C18" s="80" t="s">
        <v>18</v>
      </c>
      <c r="D18" s="81" t="s">
        <v>23</v>
      </c>
      <c r="E18" s="56" t="s">
        <v>31</v>
      </c>
      <c r="F18" s="88">
        <v>-41785</v>
      </c>
      <c r="G18" s="78"/>
      <c r="H18" s="78">
        <v>41785</v>
      </c>
      <c r="I18" s="78"/>
      <c r="J18" s="78"/>
      <c r="K18" s="82"/>
      <c r="L18" s="89">
        <f t="shared" si="3"/>
        <v>0</v>
      </c>
      <c r="M18" s="90"/>
      <c r="N18" s="84"/>
      <c r="O18" s="61" t="s">
        <v>96</v>
      </c>
      <c r="P18" s="60"/>
      <c r="Q18" s="152"/>
      <c r="R18" s="86"/>
    </row>
    <row r="19" spans="1:18" s="87" customFormat="1" ht="78" x14ac:dyDescent="0.2">
      <c r="A19" s="53">
        <v>7</v>
      </c>
      <c r="B19" s="54"/>
      <c r="C19" s="80" t="s">
        <v>18</v>
      </c>
      <c r="D19" s="81" t="s">
        <v>23</v>
      </c>
      <c r="E19" s="56" t="s">
        <v>73</v>
      </c>
      <c r="F19" s="88">
        <v>-75067</v>
      </c>
      <c r="G19" s="88"/>
      <c r="H19" s="88">
        <v>-169326</v>
      </c>
      <c r="I19" s="88"/>
      <c r="J19" s="88"/>
      <c r="K19" s="137"/>
      <c r="L19" s="89">
        <f t="shared" si="3"/>
        <v>-244393</v>
      </c>
      <c r="M19" s="90"/>
      <c r="N19" s="84"/>
      <c r="O19" s="61" t="s">
        <v>93</v>
      </c>
      <c r="P19" s="60"/>
      <c r="Q19" s="152"/>
      <c r="R19" s="86"/>
    </row>
    <row r="20" spans="1:18" s="87" customFormat="1" ht="73" customHeight="1" x14ac:dyDescent="0.2">
      <c r="A20" s="53">
        <v>8</v>
      </c>
      <c r="B20" s="54"/>
      <c r="C20" s="80" t="s">
        <v>18</v>
      </c>
      <c r="D20" s="81" t="s">
        <v>23</v>
      </c>
      <c r="E20" s="56" t="s">
        <v>32</v>
      </c>
      <c r="F20" s="88">
        <v>-25000</v>
      </c>
      <c r="G20" s="78"/>
      <c r="H20" s="78"/>
      <c r="I20" s="78"/>
      <c r="J20" s="78">
        <v>25000</v>
      </c>
      <c r="K20" s="82"/>
      <c r="L20" s="89">
        <f t="shared" si="3"/>
        <v>0</v>
      </c>
      <c r="M20" s="90"/>
      <c r="N20" s="84"/>
      <c r="O20" s="61" t="s">
        <v>97</v>
      </c>
      <c r="P20" s="60"/>
      <c r="Q20" s="152"/>
      <c r="R20" s="86"/>
    </row>
    <row r="21" spans="1:18" s="87" customFormat="1" ht="78" x14ac:dyDescent="0.2">
      <c r="A21" s="53">
        <v>9</v>
      </c>
      <c r="B21" s="54"/>
      <c r="C21" s="80" t="s">
        <v>18</v>
      </c>
      <c r="D21" s="81" t="s">
        <v>19</v>
      </c>
      <c r="E21" s="56" t="s">
        <v>20</v>
      </c>
      <c r="F21" s="88">
        <v>-250000</v>
      </c>
      <c r="G21" s="78"/>
      <c r="H21" s="78"/>
      <c r="I21" s="78"/>
      <c r="J21" s="78"/>
      <c r="K21" s="82"/>
      <c r="L21" s="89">
        <f t="shared" ref="L21" si="4">SUM(F21:K21)</f>
        <v>-250000</v>
      </c>
      <c r="M21" s="90"/>
      <c r="N21" s="84"/>
      <c r="O21" s="61" t="s">
        <v>100</v>
      </c>
      <c r="P21" s="60"/>
      <c r="Q21" s="152"/>
      <c r="R21" s="86"/>
    </row>
    <row r="22" spans="1:18" s="112" customFormat="1" ht="52" x14ac:dyDescent="0.2">
      <c r="A22" s="53">
        <v>10</v>
      </c>
      <c r="B22" s="54"/>
      <c r="C22" s="80" t="s">
        <v>18</v>
      </c>
      <c r="D22" s="81" t="s">
        <v>24</v>
      </c>
      <c r="E22" s="56" t="s">
        <v>30</v>
      </c>
      <c r="F22" s="88">
        <v>-70633</v>
      </c>
      <c r="G22" s="88"/>
      <c r="H22" s="88">
        <v>70633</v>
      </c>
      <c r="I22" s="88"/>
      <c r="J22" s="88"/>
      <c r="K22" s="82"/>
      <c r="L22" s="89">
        <f t="shared" si="3"/>
        <v>0</v>
      </c>
      <c r="M22" s="90"/>
      <c r="N22" s="129"/>
      <c r="O22" s="61" t="s">
        <v>84</v>
      </c>
      <c r="P22" s="60"/>
      <c r="Q22" s="152"/>
      <c r="R22" s="86"/>
    </row>
    <row r="23" spans="1:18" s="87" customFormat="1" ht="52" x14ac:dyDescent="0.2">
      <c r="A23" s="79">
        <v>11</v>
      </c>
      <c r="B23" s="80"/>
      <c r="C23" s="80" t="s">
        <v>18</v>
      </c>
      <c r="D23" s="81" t="s">
        <v>24</v>
      </c>
      <c r="E23" s="56" t="s">
        <v>30</v>
      </c>
      <c r="F23" s="88">
        <v>-35677</v>
      </c>
      <c r="G23" s="78"/>
      <c r="H23" s="78">
        <v>35677</v>
      </c>
      <c r="I23" s="78"/>
      <c r="J23" s="78"/>
      <c r="K23" s="82"/>
      <c r="L23" s="89">
        <f t="shared" si="3"/>
        <v>0</v>
      </c>
      <c r="M23" s="83"/>
      <c r="N23" s="84"/>
      <c r="O23" s="128" t="s">
        <v>85</v>
      </c>
      <c r="P23" s="117"/>
      <c r="Q23" s="153"/>
      <c r="R23" s="86"/>
    </row>
    <row r="24" spans="1:18" s="87" customFormat="1" ht="65" x14ac:dyDescent="0.2">
      <c r="A24" s="53">
        <v>12</v>
      </c>
      <c r="B24" s="54"/>
      <c r="C24" s="80" t="s">
        <v>18</v>
      </c>
      <c r="D24" s="81" t="s">
        <v>24</v>
      </c>
      <c r="E24" s="81" t="s">
        <v>33</v>
      </c>
      <c r="F24" s="88">
        <v>-79246</v>
      </c>
      <c r="G24" s="78"/>
      <c r="H24" s="78"/>
      <c r="I24" s="78"/>
      <c r="J24" s="78"/>
      <c r="K24" s="82"/>
      <c r="L24" s="89">
        <f t="shared" ref="L24" si="5">SUM(F24:K24)</f>
        <v>-79246</v>
      </c>
      <c r="M24" s="90"/>
      <c r="N24" s="84"/>
      <c r="O24" s="61" t="s">
        <v>57</v>
      </c>
      <c r="P24" s="60"/>
      <c r="Q24" s="152"/>
      <c r="R24" s="139"/>
    </row>
    <row r="25" spans="1:18" s="87" customFormat="1" ht="65" x14ac:dyDescent="0.2">
      <c r="A25" s="53">
        <v>13</v>
      </c>
      <c r="B25" s="54"/>
      <c r="C25" s="80" t="s">
        <v>18</v>
      </c>
      <c r="D25" s="81" t="s">
        <v>24</v>
      </c>
      <c r="E25" s="81" t="s">
        <v>33</v>
      </c>
      <c r="F25" s="88">
        <v>-228910</v>
      </c>
      <c r="G25" s="78"/>
      <c r="H25" s="78"/>
      <c r="I25" s="78"/>
      <c r="J25" s="78"/>
      <c r="K25" s="82"/>
      <c r="L25" s="89">
        <f>SUM(F25:K25)</f>
        <v>-228910</v>
      </c>
      <c r="M25" s="90"/>
      <c r="N25" s="84"/>
      <c r="O25" s="61" t="s">
        <v>58</v>
      </c>
      <c r="P25" s="60"/>
      <c r="Q25" s="152"/>
      <c r="R25" s="139"/>
    </row>
    <row r="26" spans="1:18" s="87" customFormat="1" ht="91" x14ac:dyDescent="0.2">
      <c r="A26" s="53">
        <v>14</v>
      </c>
      <c r="B26" s="54"/>
      <c r="C26" s="80" t="s">
        <v>18</v>
      </c>
      <c r="D26" s="81" t="s">
        <v>23</v>
      </c>
      <c r="E26" s="56" t="s">
        <v>73</v>
      </c>
      <c r="F26" s="88">
        <v>-57112</v>
      </c>
      <c r="G26" s="78"/>
      <c r="H26" s="78">
        <v>-190233</v>
      </c>
      <c r="I26" s="78"/>
      <c r="J26" s="78"/>
      <c r="K26" s="82"/>
      <c r="L26" s="89">
        <f>SUM(F26:K26)</f>
        <v>-247345</v>
      </c>
      <c r="M26" s="90"/>
      <c r="N26" s="84"/>
      <c r="O26" s="61" t="s">
        <v>98</v>
      </c>
      <c r="P26" s="60"/>
      <c r="Q26" s="152"/>
      <c r="R26" s="86"/>
    </row>
    <row r="27" spans="1:18" s="87" customFormat="1" ht="104" x14ac:dyDescent="0.2">
      <c r="A27" s="53">
        <v>15</v>
      </c>
      <c r="B27" s="54"/>
      <c r="C27" s="80" t="s">
        <v>47</v>
      </c>
      <c r="D27" s="81" t="s">
        <v>23</v>
      </c>
      <c r="E27" s="56" t="s">
        <v>73</v>
      </c>
      <c r="F27" s="88">
        <v>-117687</v>
      </c>
      <c r="G27" s="78"/>
      <c r="H27" s="78">
        <v>-267446</v>
      </c>
      <c r="I27" s="78"/>
      <c r="J27" s="78"/>
      <c r="K27" s="82"/>
      <c r="L27" s="89">
        <f t="shared" ref="L27" si="6">SUM(F27:K27)</f>
        <v>-385133</v>
      </c>
      <c r="M27" s="90"/>
      <c r="N27" s="84"/>
      <c r="O27" s="61" t="s">
        <v>86</v>
      </c>
      <c r="P27" s="117"/>
      <c r="Q27" s="153"/>
      <c r="R27" s="86"/>
    </row>
    <row r="28" spans="1:18" x14ac:dyDescent="0.2">
      <c r="A28" s="62"/>
      <c r="B28" s="63"/>
      <c r="C28" s="63"/>
      <c r="D28" s="64"/>
      <c r="E28" s="65" t="s">
        <v>34</v>
      </c>
      <c r="F28" s="66">
        <f t="shared" ref="F28:N28" si="7">SUM(F16:F27)</f>
        <v>-1209656</v>
      </c>
      <c r="G28" s="66">
        <f t="shared" si="7"/>
        <v>0</v>
      </c>
      <c r="H28" s="66">
        <f t="shared" si="7"/>
        <v>-443219</v>
      </c>
      <c r="I28" s="66">
        <f t="shared" si="7"/>
        <v>0</v>
      </c>
      <c r="J28" s="66">
        <f t="shared" si="7"/>
        <v>60558</v>
      </c>
      <c r="K28" s="66">
        <f t="shared" si="7"/>
        <v>0</v>
      </c>
      <c r="L28" s="68">
        <f t="shared" si="7"/>
        <v>-1592317</v>
      </c>
      <c r="M28" s="67">
        <f t="shared" si="7"/>
        <v>0</v>
      </c>
      <c r="N28" s="67">
        <f t="shared" si="7"/>
        <v>0</v>
      </c>
      <c r="O28" s="92"/>
      <c r="R28" s="86"/>
    </row>
    <row r="29" spans="1:18" x14ac:dyDescent="0.2">
      <c r="A29" s="62"/>
      <c r="B29" s="63"/>
      <c r="C29" s="63"/>
      <c r="D29" s="64"/>
      <c r="E29" s="65" t="s">
        <v>28</v>
      </c>
      <c r="F29" s="66">
        <v>-1329039</v>
      </c>
      <c r="G29" s="72"/>
      <c r="H29" s="72"/>
      <c r="I29" s="72"/>
      <c r="J29" s="72"/>
      <c r="K29" s="73"/>
      <c r="L29" s="68"/>
      <c r="M29" s="72"/>
      <c r="N29" s="93"/>
      <c r="O29" s="92"/>
      <c r="R29" s="86"/>
    </row>
    <row r="30" spans="1:18" x14ac:dyDescent="0.2">
      <c r="A30" s="62"/>
      <c r="B30" s="63"/>
      <c r="C30" s="63"/>
      <c r="D30" s="64"/>
      <c r="E30" s="75" t="s">
        <v>29</v>
      </c>
      <c r="F30" s="144">
        <f>F29-F28</f>
        <v>-119383</v>
      </c>
      <c r="G30" s="72"/>
      <c r="H30" s="72"/>
      <c r="I30" s="72"/>
      <c r="J30" s="72"/>
      <c r="K30" s="73"/>
      <c r="L30" s="68"/>
      <c r="M30" s="72"/>
      <c r="N30" s="93"/>
      <c r="O30" s="92"/>
      <c r="R30" s="86"/>
    </row>
    <row r="31" spans="1:18" s="106" customFormat="1" ht="14" thickBot="1" x14ac:dyDescent="0.2">
      <c r="A31" s="95"/>
      <c r="B31" s="96"/>
      <c r="C31" s="97"/>
      <c r="D31" s="98"/>
      <c r="E31" s="99" t="s">
        <v>110</v>
      </c>
      <c r="F31" s="100">
        <f>F12+F28</f>
        <v>-2728954</v>
      </c>
      <c r="G31" s="100">
        <f t="shared" ref="G31:N31" si="8">G12+G28</f>
        <v>0</v>
      </c>
      <c r="H31" s="100">
        <f t="shared" si="8"/>
        <v>-1563899</v>
      </c>
      <c r="I31" s="100">
        <f t="shared" si="8"/>
        <v>0</v>
      </c>
      <c r="J31" s="100">
        <f t="shared" si="8"/>
        <v>60558</v>
      </c>
      <c r="K31" s="100">
        <f t="shared" si="8"/>
        <v>0</v>
      </c>
      <c r="L31" s="101">
        <f t="shared" si="8"/>
        <v>-4232295</v>
      </c>
      <c r="M31" s="166">
        <f t="shared" si="8"/>
        <v>-2</v>
      </c>
      <c r="N31" s="103">
        <f t="shared" si="8"/>
        <v>-2</v>
      </c>
      <c r="O31" s="104"/>
      <c r="P31" s="163"/>
      <c r="Q31" s="164"/>
      <c r="R31" s="165"/>
    </row>
    <row r="32" spans="1:18" ht="17" thickTop="1" x14ac:dyDescent="0.2"/>
    <row r="33" spans="2:18" x14ac:dyDescent="0.2">
      <c r="B33" s="107"/>
      <c r="E33" s="108" t="s">
        <v>111</v>
      </c>
      <c r="F33" s="109">
        <f>F13+F29</f>
        <v>-2658078</v>
      </c>
      <c r="L33" s="110"/>
    </row>
    <row r="34" spans="2:18" x14ac:dyDescent="0.2">
      <c r="E34" s="108" t="s">
        <v>29</v>
      </c>
      <c r="F34" s="145">
        <f>F33-F31</f>
        <v>70876</v>
      </c>
      <c r="H34" s="112"/>
      <c r="K34" s="113"/>
      <c r="L34" s="110"/>
    </row>
    <row r="35" spans="2:18" s="112" customFormat="1" x14ac:dyDescent="0.2">
      <c r="E35" s="146"/>
      <c r="F35" s="147"/>
      <c r="K35" s="148"/>
      <c r="L35" s="149"/>
      <c r="P35" s="114"/>
      <c r="Q35" s="154"/>
      <c r="R35" s="150"/>
    </row>
    <row r="36" spans="2:18" x14ac:dyDescent="0.2">
      <c r="P36" s="112"/>
      <c r="Q36" s="112"/>
      <c r="R36" s="112"/>
    </row>
    <row r="37" spans="2:18" x14ac:dyDescent="0.2">
      <c r="P37" s="112"/>
      <c r="Q37" s="112"/>
      <c r="R37" s="112"/>
    </row>
    <row r="38" spans="2:18" x14ac:dyDescent="0.2">
      <c r="P38" s="112"/>
      <c r="Q38" s="112"/>
      <c r="R38" s="112"/>
    </row>
    <row r="39" spans="2:18" ht="73" customHeight="1" x14ac:dyDescent="0.2">
      <c r="P39" s="112"/>
      <c r="Q39" s="112"/>
      <c r="R39" s="112"/>
    </row>
    <row r="40" spans="2:18" ht="74" customHeight="1" x14ac:dyDescent="0.2">
      <c r="P40" s="112"/>
      <c r="Q40" s="112"/>
      <c r="R40" s="112"/>
    </row>
    <row r="41" spans="2:18" x14ac:dyDescent="0.2">
      <c r="P41" s="112"/>
      <c r="Q41" s="112"/>
      <c r="R41" s="112"/>
    </row>
    <row r="42" spans="2:18" x14ac:dyDescent="0.2">
      <c r="P42" s="112"/>
      <c r="Q42" s="112"/>
      <c r="R42" s="112"/>
    </row>
    <row r="43" spans="2:18" x14ac:dyDescent="0.2">
      <c r="P43" s="112"/>
      <c r="Q43" s="112"/>
      <c r="R43" s="112"/>
    </row>
    <row r="44" spans="2:18" x14ac:dyDescent="0.2">
      <c r="P44" s="112"/>
      <c r="Q44" s="112"/>
      <c r="R44" s="112"/>
    </row>
    <row r="45" spans="2:18" x14ac:dyDescent="0.2">
      <c r="P45" s="112"/>
      <c r="Q45" s="112"/>
      <c r="R45" s="112"/>
    </row>
    <row r="46" spans="2:18" x14ac:dyDescent="0.2">
      <c r="P46" s="112"/>
      <c r="Q46" s="112"/>
      <c r="R46" s="112"/>
    </row>
    <row r="47" spans="2:18" x14ac:dyDescent="0.2">
      <c r="P47" s="112"/>
      <c r="Q47" s="112"/>
      <c r="R47" s="112"/>
    </row>
    <row r="48" spans="2:18" x14ac:dyDescent="0.2">
      <c r="P48" s="112"/>
      <c r="Q48" s="112"/>
      <c r="R48" s="112"/>
    </row>
    <row r="49" spans="16:18" x14ac:dyDescent="0.2">
      <c r="P49" s="112"/>
      <c r="Q49" s="112"/>
      <c r="R49" s="112"/>
    </row>
    <row r="50" spans="16:18" x14ac:dyDescent="0.2">
      <c r="P50" s="112"/>
      <c r="Q50" s="112"/>
      <c r="R50" s="112"/>
    </row>
    <row r="51" spans="16:18" x14ac:dyDescent="0.2">
      <c r="P51" s="112"/>
      <c r="Q51" s="112"/>
      <c r="R51" s="112"/>
    </row>
    <row r="52" spans="16:18" x14ac:dyDescent="0.2">
      <c r="P52" s="112"/>
      <c r="Q52" s="112"/>
      <c r="R52" s="112"/>
    </row>
    <row r="53" spans="16:18" x14ac:dyDescent="0.2">
      <c r="P53" s="112"/>
      <c r="Q53" s="112"/>
      <c r="R53" s="112"/>
    </row>
    <row r="54" spans="16:18" x14ac:dyDescent="0.2">
      <c r="P54" s="112"/>
      <c r="Q54" s="112"/>
      <c r="R54" s="112"/>
    </row>
    <row r="55" spans="16:18" x14ac:dyDescent="0.2">
      <c r="P55" s="112"/>
      <c r="Q55" s="112"/>
      <c r="R55" s="112"/>
    </row>
    <row r="56" spans="16:18" x14ac:dyDescent="0.2">
      <c r="P56" s="112"/>
      <c r="Q56" s="112"/>
      <c r="R56" s="112"/>
    </row>
    <row r="57" spans="16:18" x14ac:dyDescent="0.2">
      <c r="P57" s="112"/>
      <c r="Q57" s="112"/>
      <c r="R57" s="112"/>
    </row>
    <row r="58" spans="16:18" x14ac:dyDescent="0.2">
      <c r="P58" s="112"/>
      <c r="Q58" s="112"/>
      <c r="R58" s="112"/>
    </row>
    <row r="59" spans="16:18" x14ac:dyDescent="0.2">
      <c r="P59" s="112"/>
      <c r="Q59" s="112"/>
      <c r="R59" s="112"/>
    </row>
    <row r="60" spans="16:18" x14ac:dyDescent="0.2">
      <c r="P60" s="112"/>
      <c r="Q60" s="112"/>
      <c r="R60" s="112"/>
    </row>
    <row r="61" spans="16:18" x14ac:dyDescent="0.2">
      <c r="P61" s="112"/>
      <c r="Q61" s="112"/>
      <c r="R61" s="112"/>
    </row>
    <row r="62" spans="16:18" x14ac:dyDescent="0.2">
      <c r="P62" s="112"/>
      <c r="Q62" s="112"/>
      <c r="R62" s="112"/>
    </row>
    <row r="63" spans="16:18" x14ac:dyDescent="0.2">
      <c r="P63" s="112"/>
      <c r="Q63" s="112"/>
      <c r="R63" s="112"/>
    </row>
    <row r="64" spans="16:18" x14ac:dyDescent="0.2">
      <c r="P64" s="112"/>
      <c r="Q64" s="112"/>
      <c r="R64" s="112"/>
    </row>
    <row r="65" spans="16:18" x14ac:dyDescent="0.2">
      <c r="P65" s="112"/>
      <c r="Q65" s="112"/>
      <c r="R65" s="112"/>
    </row>
    <row r="66" spans="16:18" x14ac:dyDescent="0.2">
      <c r="P66" s="112"/>
      <c r="Q66" s="112"/>
      <c r="R66" s="112"/>
    </row>
    <row r="67" spans="16:18" x14ac:dyDescent="0.2">
      <c r="P67" s="112"/>
      <c r="Q67" s="112"/>
      <c r="R67" s="112"/>
    </row>
    <row r="68" spans="16:18" x14ac:dyDescent="0.2">
      <c r="P68" s="112"/>
      <c r="Q68" s="112"/>
      <c r="R68" s="112"/>
    </row>
    <row r="69" spans="16:18" x14ac:dyDescent="0.2">
      <c r="P69" s="112"/>
      <c r="Q69" s="112"/>
      <c r="R69" s="112"/>
    </row>
    <row r="70" spans="16:18" x14ac:dyDescent="0.2">
      <c r="P70" s="112"/>
      <c r="Q70" s="112"/>
      <c r="R70" s="112"/>
    </row>
    <row r="71" spans="16:18" hidden="1" x14ac:dyDescent="0.2">
      <c r="P71" s="112"/>
      <c r="Q71" s="112"/>
      <c r="R71" s="112"/>
    </row>
    <row r="72" spans="16:18" hidden="1" x14ac:dyDescent="0.2">
      <c r="P72" s="112"/>
      <c r="Q72" s="112"/>
      <c r="R72" s="112"/>
    </row>
    <row r="73" spans="16:18" hidden="1" x14ac:dyDescent="0.2">
      <c r="P73" s="112"/>
      <c r="Q73" s="112"/>
      <c r="R73" s="112"/>
    </row>
    <row r="74" spans="16:18" hidden="1" x14ac:dyDescent="0.2">
      <c r="P74" s="112"/>
      <c r="Q74" s="112"/>
      <c r="R74" s="112"/>
    </row>
    <row r="75" spans="16:18" hidden="1" x14ac:dyDescent="0.2">
      <c r="P75" s="112"/>
      <c r="Q75" s="112"/>
      <c r="R75" s="112"/>
    </row>
    <row r="76" spans="16:18" hidden="1" x14ac:dyDescent="0.2">
      <c r="P76" s="112"/>
      <c r="Q76" s="112"/>
      <c r="R76" s="112"/>
    </row>
    <row r="77" spans="16:18" hidden="1" x14ac:dyDescent="0.2">
      <c r="P77" s="112"/>
      <c r="Q77" s="112"/>
      <c r="R77" s="112"/>
    </row>
    <row r="78" spans="16:18" hidden="1" x14ac:dyDescent="0.2">
      <c r="P78" s="112"/>
      <c r="Q78" s="112"/>
      <c r="R78" s="112"/>
    </row>
    <row r="79" spans="16:18" hidden="1" x14ac:dyDescent="0.2">
      <c r="P79" s="112"/>
      <c r="Q79" s="112"/>
      <c r="R79" s="112"/>
    </row>
    <row r="80" spans="16:18" hidden="1" x14ac:dyDescent="0.2">
      <c r="P80" s="112"/>
      <c r="Q80" s="112"/>
      <c r="R80" s="112"/>
    </row>
    <row r="81" spans="16:18" hidden="1" x14ac:dyDescent="0.2">
      <c r="P81" s="112"/>
      <c r="Q81" s="112"/>
      <c r="R81" s="112"/>
    </row>
    <row r="82" spans="16:18" hidden="1" x14ac:dyDescent="0.2">
      <c r="P82" s="112"/>
      <c r="Q82" s="112"/>
      <c r="R82" s="112"/>
    </row>
    <row r="83" spans="16:18" hidden="1" x14ac:dyDescent="0.2">
      <c r="P83" s="112"/>
      <c r="Q83" s="112"/>
      <c r="R83" s="112"/>
    </row>
    <row r="84" spans="16:18" hidden="1" x14ac:dyDescent="0.2">
      <c r="P84" s="112"/>
      <c r="Q84" s="112"/>
      <c r="R84" s="112"/>
    </row>
    <row r="85" spans="16:18" hidden="1" x14ac:dyDescent="0.2">
      <c r="P85" s="112"/>
      <c r="Q85" s="112"/>
      <c r="R85" s="112"/>
    </row>
    <row r="86" spans="16:18" x14ac:dyDescent="0.2">
      <c r="P86" s="112"/>
      <c r="Q86" s="112"/>
      <c r="R86" s="112"/>
    </row>
    <row r="87" spans="16:18" x14ac:dyDescent="0.2">
      <c r="P87" s="112"/>
      <c r="Q87" s="112"/>
      <c r="R87" s="112"/>
    </row>
    <row r="88" spans="16:18" x14ac:dyDescent="0.2">
      <c r="P88" s="112"/>
      <c r="Q88" s="112"/>
      <c r="R88" s="112"/>
    </row>
    <row r="89" spans="16:18" x14ac:dyDescent="0.2">
      <c r="P89" s="112"/>
      <c r="Q89" s="112"/>
      <c r="R89" s="112"/>
    </row>
    <row r="90" spans="16:18" x14ac:dyDescent="0.2">
      <c r="P90" s="112"/>
      <c r="Q90" s="112"/>
      <c r="R90" s="112"/>
    </row>
    <row r="91" spans="16:18" x14ac:dyDescent="0.2">
      <c r="P91" s="112"/>
      <c r="Q91" s="112"/>
      <c r="R91" s="112"/>
    </row>
    <row r="92" spans="16:18" x14ac:dyDescent="0.2">
      <c r="P92" s="112"/>
      <c r="Q92" s="112"/>
      <c r="R92" s="112"/>
    </row>
    <row r="93" spans="16:18" x14ac:dyDescent="0.2">
      <c r="P93" s="112"/>
      <c r="Q93" s="112"/>
      <c r="R93" s="112"/>
    </row>
    <row r="94" spans="16:18" x14ac:dyDescent="0.2">
      <c r="P94" s="112"/>
      <c r="Q94" s="112"/>
      <c r="R94" s="112"/>
    </row>
    <row r="95" spans="16:18" x14ac:dyDescent="0.2">
      <c r="P95" s="112"/>
      <c r="Q95" s="112"/>
      <c r="R95" s="112"/>
    </row>
    <row r="96" spans="16:18" x14ac:dyDescent="0.2">
      <c r="P96" s="112"/>
      <c r="Q96" s="112"/>
      <c r="R96" s="112"/>
    </row>
    <row r="97" spans="16:18" x14ac:dyDescent="0.2">
      <c r="P97" s="112"/>
      <c r="Q97" s="112"/>
      <c r="R97" s="112"/>
    </row>
    <row r="98" spans="16:18" x14ac:dyDescent="0.2">
      <c r="P98" s="112"/>
      <c r="Q98" s="112"/>
      <c r="R98" s="112"/>
    </row>
    <row r="99" spans="16:18" x14ac:dyDescent="0.2">
      <c r="P99" s="112"/>
      <c r="Q99" s="112"/>
      <c r="R99" s="112"/>
    </row>
    <row r="100" spans="16:18" x14ac:dyDescent="0.2">
      <c r="P100" s="112"/>
      <c r="Q100" s="112"/>
      <c r="R100" s="112"/>
    </row>
    <row r="101" spans="16:18" x14ac:dyDescent="0.2">
      <c r="P101" s="112"/>
      <c r="Q101" s="112"/>
      <c r="R101" s="112"/>
    </row>
    <row r="102" spans="16:18" x14ac:dyDescent="0.2">
      <c r="P102" s="112"/>
      <c r="Q102" s="112"/>
      <c r="R102" s="112"/>
    </row>
    <row r="103" spans="16:18" x14ac:dyDescent="0.2">
      <c r="P103" s="112"/>
      <c r="Q103" s="112"/>
      <c r="R103" s="112"/>
    </row>
    <row r="104" spans="16:18" x14ac:dyDescent="0.2">
      <c r="P104" s="112"/>
      <c r="Q104" s="112"/>
      <c r="R104" s="112"/>
    </row>
    <row r="105" spans="16:18" x14ac:dyDescent="0.2">
      <c r="P105" s="112"/>
      <c r="Q105" s="112"/>
      <c r="R105" s="112"/>
    </row>
    <row r="106" spans="16:18" x14ac:dyDescent="0.2">
      <c r="P106" s="112"/>
      <c r="Q106" s="112"/>
      <c r="R106" s="112"/>
    </row>
    <row r="107" spans="16:18" x14ac:dyDescent="0.2">
      <c r="P107" s="112"/>
      <c r="Q107" s="112"/>
      <c r="R107" s="112"/>
    </row>
    <row r="108" spans="16:18" x14ac:dyDescent="0.2">
      <c r="P108" s="112"/>
      <c r="Q108" s="112"/>
      <c r="R108" s="112"/>
    </row>
    <row r="109" spans="16:18" x14ac:dyDescent="0.2">
      <c r="P109" s="112"/>
      <c r="Q109" s="112"/>
      <c r="R109" s="112"/>
    </row>
    <row r="110" spans="16:18" x14ac:dyDescent="0.2">
      <c r="P110" s="112"/>
      <c r="Q110" s="112"/>
      <c r="R110" s="112"/>
    </row>
    <row r="111" spans="16:18" x14ac:dyDescent="0.2">
      <c r="P111" s="112"/>
      <c r="Q111" s="112"/>
      <c r="R111" s="112"/>
    </row>
    <row r="112" spans="16:18" x14ac:dyDescent="0.2">
      <c r="P112" s="112"/>
      <c r="Q112" s="112"/>
      <c r="R112" s="112"/>
    </row>
    <row r="113" spans="16:18" x14ac:dyDescent="0.2">
      <c r="P113" s="112"/>
      <c r="Q113" s="112"/>
      <c r="R113" s="112"/>
    </row>
    <row r="114" spans="16:18" x14ac:dyDescent="0.2">
      <c r="P114" s="112"/>
      <c r="Q114" s="112"/>
      <c r="R114" s="112"/>
    </row>
    <row r="115" spans="16:18" x14ac:dyDescent="0.2">
      <c r="P115" s="112"/>
      <c r="Q115" s="112"/>
      <c r="R115" s="112"/>
    </row>
    <row r="116" spans="16:18" x14ac:dyDescent="0.2">
      <c r="P116" s="112"/>
      <c r="Q116" s="112"/>
      <c r="R116" s="112"/>
    </row>
    <row r="117" spans="16:18" x14ac:dyDescent="0.2">
      <c r="P117" s="112"/>
      <c r="Q117" s="112"/>
      <c r="R117" s="112"/>
    </row>
    <row r="118" spans="16:18" x14ac:dyDescent="0.2">
      <c r="P118" s="112"/>
      <c r="Q118" s="112"/>
      <c r="R118" s="112"/>
    </row>
    <row r="119" spans="16:18" x14ac:dyDescent="0.2">
      <c r="P119" s="112"/>
      <c r="Q119" s="112"/>
      <c r="R119" s="112"/>
    </row>
    <row r="120" spans="16:18" x14ac:dyDescent="0.2">
      <c r="P120" s="112"/>
      <c r="Q120" s="112"/>
      <c r="R120" s="112"/>
    </row>
    <row r="121" spans="16:18" x14ac:dyDescent="0.2">
      <c r="P121" s="112"/>
      <c r="Q121" s="112"/>
      <c r="R121" s="112"/>
    </row>
    <row r="122" spans="16:18" x14ac:dyDescent="0.2">
      <c r="P122" s="112"/>
      <c r="Q122" s="112"/>
      <c r="R122" s="112"/>
    </row>
    <row r="123" spans="16:18" x14ac:dyDescent="0.2">
      <c r="P123" s="112"/>
      <c r="Q123" s="112"/>
      <c r="R123" s="112"/>
    </row>
    <row r="124" spans="16:18" x14ac:dyDescent="0.2">
      <c r="P124" s="112"/>
      <c r="Q124" s="112"/>
      <c r="R124" s="112"/>
    </row>
    <row r="125" spans="16:18" x14ac:dyDescent="0.2">
      <c r="P125" s="112"/>
      <c r="Q125" s="112"/>
      <c r="R125" s="112"/>
    </row>
    <row r="126" spans="16:18" x14ac:dyDescent="0.2">
      <c r="P126" s="112"/>
      <c r="Q126" s="112"/>
      <c r="R126" s="112"/>
    </row>
    <row r="127" spans="16:18" x14ac:dyDescent="0.2">
      <c r="P127" s="112"/>
      <c r="Q127" s="112"/>
      <c r="R127" s="112"/>
    </row>
    <row r="128" spans="16:18" x14ac:dyDescent="0.2">
      <c r="P128" s="112"/>
      <c r="Q128" s="112"/>
      <c r="R128" s="112"/>
    </row>
    <row r="129" spans="16:18" x14ac:dyDescent="0.2">
      <c r="P129" s="112"/>
      <c r="Q129" s="112"/>
      <c r="R129" s="112"/>
    </row>
    <row r="130" spans="16:18" x14ac:dyDescent="0.2">
      <c r="P130" s="112"/>
      <c r="Q130" s="112"/>
      <c r="R130" s="112"/>
    </row>
    <row r="131" spans="16:18" x14ac:dyDescent="0.2">
      <c r="P131" s="112"/>
      <c r="Q131" s="112"/>
      <c r="R131" s="112"/>
    </row>
    <row r="132" spans="16:18" x14ac:dyDescent="0.2">
      <c r="P132" s="112"/>
      <c r="Q132" s="112"/>
      <c r="R132" s="112"/>
    </row>
    <row r="133" spans="16:18" x14ac:dyDescent="0.2">
      <c r="P133" s="112"/>
      <c r="Q133" s="112"/>
      <c r="R133" s="112"/>
    </row>
    <row r="134" spans="16:18" x14ac:dyDescent="0.2">
      <c r="P134" s="112"/>
      <c r="Q134" s="112"/>
      <c r="R134" s="112"/>
    </row>
    <row r="135" spans="16:18" x14ac:dyDescent="0.2">
      <c r="P135" s="112"/>
      <c r="Q135" s="112"/>
      <c r="R135" s="112"/>
    </row>
    <row r="136" spans="16:18" x14ac:dyDescent="0.2">
      <c r="P136" s="112"/>
      <c r="Q136" s="112"/>
      <c r="R136" s="112"/>
    </row>
    <row r="137" spans="16:18" x14ac:dyDescent="0.2">
      <c r="P137" s="112"/>
      <c r="Q137" s="112"/>
      <c r="R137" s="112"/>
    </row>
    <row r="138" spans="16:18" x14ac:dyDescent="0.2">
      <c r="P138" s="112"/>
      <c r="Q138" s="112"/>
      <c r="R138" s="112"/>
    </row>
    <row r="139" spans="16:18" x14ac:dyDescent="0.2">
      <c r="P139" s="112"/>
      <c r="Q139" s="112"/>
      <c r="R139" s="112"/>
    </row>
    <row r="140" spans="16:18" x14ac:dyDescent="0.2">
      <c r="P140" s="112"/>
      <c r="Q140" s="112"/>
      <c r="R140" s="112"/>
    </row>
    <row r="141" spans="16:18" x14ac:dyDescent="0.2">
      <c r="P141" s="112"/>
      <c r="Q141" s="112"/>
      <c r="R141" s="112"/>
    </row>
    <row r="142" spans="16:18" x14ac:dyDescent="0.2">
      <c r="P142" s="112"/>
      <c r="Q142" s="112"/>
      <c r="R142" s="112"/>
    </row>
    <row r="143" spans="16:18" x14ac:dyDescent="0.2">
      <c r="P143" s="112"/>
      <c r="Q143" s="112"/>
      <c r="R143" s="112"/>
    </row>
    <row r="144" spans="16:18" x14ac:dyDescent="0.2">
      <c r="P144" s="112"/>
      <c r="Q144" s="112"/>
      <c r="R144" s="112"/>
    </row>
    <row r="145" spans="16:18" x14ac:dyDescent="0.2">
      <c r="P145" s="112"/>
      <c r="Q145" s="112"/>
      <c r="R145" s="112"/>
    </row>
    <row r="146" spans="16:18" x14ac:dyDescent="0.2">
      <c r="P146" s="112"/>
      <c r="Q146" s="112"/>
      <c r="R146" s="112"/>
    </row>
    <row r="147" spans="16:18" x14ac:dyDescent="0.2">
      <c r="P147" s="112"/>
      <c r="Q147" s="112"/>
      <c r="R147" s="112"/>
    </row>
    <row r="148" spans="16:18" x14ac:dyDescent="0.2">
      <c r="P148" s="112"/>
      <c r="Q148" s="112"/>
      <c r="R148" s="112"/>
    </row>
    <row r="149" spans="16:18" x14ac:dyDescent="0.2">
      <c r="P149" s="112"/>
      <c r="Q149" s="112"/>
      <c r="R149" s="112"/>
    </row>
    <row r="150" spans="16:18" x14ac:dyDescent="0.2">
      <c r="P150" s="112"/>
      <c r="Q150" s="112"/>
      <c r="R150" s="112"/>
    </row>
    <row r="151" spans="16:18" x14ac:dyDescent="0.2">
      <c r="P151" s="112"/>
      <c r="Q151" s="112"/>
      <c r="R151" s="112"/>
    </row>
    <row r="152" spans="16:18" x14ac:dyDescent="0.2">
      <c r="P152" s="112"/>
      <c r="Q152" s="112"/>
      <c r="R152" s="112"/>
    </row>
    <row r="153" spans="16:18" x14ac:dyDescent="0.2">
      <c r="P153" s="112"/>
      <c r="Q153" s="112"/>
      <c r="R153" s="112"/>
    </row>
    <row r="154" spans="16:18" x14ac:dyDescent="0.2">
      <c r="P154" s="112"/>
      <c r="Q154" s="112"/>
      <c r="R154" s="112"/>
    </row>
    <row r="155" spans="16:18" x14ac:dyDescent="0.2">
      <c r="P155" s="112"/>
      <c r="Q155" s="112"/>
      <c r="R155" s="112"/>
    </row>
    <row r="156" spans="16:18" x14ac:dyDescent="0.2">
      <c r="P156" s="112"/>
      <c r="Q156" s="112"/>
      <c r="R156" s="112"/>
    </row>
    <row r="157" spans="16:18" x14ac:dyDescent="0.2">
      <c r="P157" s="112"/>
      <c r="Q157" s="112"/>
      <c r="R157" s="112"/>
    </row>
    <row r="158" spans="16:18" x14ac:dyDescent="0.2">
      <c r="P158" s="112"/>
      <c r="Q158" s="112"/>
      <c r="R158" s="112"/>
    </row>
    <row r="159" spans="16:18" x14ac:dyDescent="0.2">
      <c r="P159" s="112"/>
      <c r="Q159" s="112"/>
      <c r="R159" s="112"/>
    </row>
    <row r="160" spans="16:18" x14ac:dyDescent="0.2">
      <c r="P160" s="112"/>
      <c r="Q160" s="112"/>
      <c r="R160" s="112"/>
    </row>
    <row r="161" spans="16:18" x14ac:dyDescent="0.2">
      <c r="P161" s="112"/>
      <c r="Q161" s="112"/>
      <c r="R161" s="112"/>
    </row>
    <row r="162" spans="16:18" x14ac:dyDescent="0.2">
      <c r="P162" s="112"/>
      <c r="Q162" s="112"/>
      <c r="R162" s="112"/>
    </row>
    <row r="163" spans="16:18" x14ac:dyDescent="0.2">
      <c r="P163" s="112"/>
      <c r="Q163" s="112"/>
      <c r="R163" s="112"/>
    </row>
    <row r="164" spans="16:18" x14ac:dyDescent="0.2">
      <c r="P164" s="112"/>
      <c r="Q164" s="112"/>
      <c r="R164" s="112"/>
    </row>
    <row r="165" spans="16:18" x14ac:dyDescent="0.2">
      <c r="P165" s="112"/>
      <c r="Q165" s="112"/>
      <c r="R165" s="112"/>
    </row>
    <row r="166" spans="16:18" x14ac:dyDescent="0.2">
      <c r="P166" s="112"/>
      <c r="Q166" s="112"/>
      <c r="R166" s="112"/>
    </row>
    <row r="167" spans="16:18" x14ac:dyDescent="0.2">
      <c r="P167" s="112"/>
      <c r="Q167" s="112"/>
      <c r="R167" s="112"/>
    </row>
    <row r="168" spans="16:18" x14ac:dyDescent="0.2">
      <c r="P168" s="112"/>
      <c r="Q168" s="112"/>
      <c r="R168" s="112"/>
    </row>
    <row r="169" spans="16:18" x14ac:dyDescent="0.2">
      <c r="P169" s="112"/>
      <c r="Q169" s="112"/>
      <c r="R169" s="112"/>
    </row>
    <row r="170" spans="16:18" x14ac:dyDescent="0.2">
      <c r="P170" s="112"/>
      <c r="Q170" s="112"/>
      <c r="R170" s="112"/>
    </row>
    <row r="171" spans="16:18" x14ac:dyDescent="0.2">
      <c r="P171" s="112"/>
      <c r="Q171" s="112"/>
      <c r="R171" s="112"/>
    </row>
    <row r="172" spans="16:18" x14ac:dyDescent="0.2">
      <c r="P172" s="112"/>
      <c r="Q172" s="112"/>
      <c r="R172" s="112"/>
    </row>
    <row r="173" spans="16:18" x14ac:dyDescent="0.2">
      <c r="P173" s="112"/>
      <c r="Q173" s="112"/>
      <c r="R173" s="112"/>
    </row>
    <row r="174" spans="16:18" x14ac:dyDescent="0.2">
      <c r="P174" s="112"/>
      <c r="Q174" s="112"/>
      <c r="R174" s="112"/>
    </row>
    <row r="175" spans="16:18" x14ac:dyDescent="0.2">
      <c r="P175" s="112"/>
      <c r="Q175" s="112"/>
      <c r="R175" s="112"/>
    </row>
    <row r="176" spans="16:18" x14ac:dyDescent="0.2">
      <c r="P176" s="112"/>
      <c r="Q176" s="112"/>
      <c r="R176" s="112"/>
    </row>
    <row r="177" spans="16:18" x14ac:dyDescent="0.2">
      <c r="P177" s="112"/>
      <c r="Q177" s="112"/>
      <c r="R177" s="112"/>
    </row>
    <row r="178" spans="16:18" x14ac:dyDescent="0.2">
      <c r="P178" s="112"/>
      <c r="Q178" s="112"/>
      <c r="R178" s="112"/>
    </row>
    <row r="179" spans="16:18" x14ac:dyDescent="0.2">
      <c r="P179" s="112"/>
      <c r="Q179" s="112"/>
      <c r="R179" s="112"/>
    </row>
    <row r="180" spans="16:18" x14ac:dyDescent="0.2">
      <c r="P180" s="112"/>
      <c r="Q180" s="112"/>
      <c r="R180" s="112"/>
    </row>
    <row r="181" spans="16:18" x14ac:dyDescent="0.2">
      <c r="P181" s="112"/>
      <c r="Q181" s="112"/>
      <c r="R181" s="112"/>
    </row>
    <row r="182" spans="16:18" x14ac:dyDescent="0.2">
      <c r="P182" s="112"/>
      <c r="Q182" s="112"/>
      <c r="R182" s="112"/>
    </row>
    <row r="183" spans="16:18" x14ac:dyDescent="0.2">
      <c r="P183" s="112"/>
      <c r="Q183" s="112"/>
      <c r="R183" s="112"/>
    </row>
    <row r="184" spans="16:18" x14ac:dyDescent="0.2">
      <c r="P184" s="112"/>
      <c r="Q184" s="112"/>
      <c r="R184" s="112"/>
    </row>
    <row r="185" spans="16:18" x14ac:dyDescent="0.2">
      <c r="P185" s="112"/>
      <c r="Q185" s="112"/>
      <c r="R185" s="112"/>
    </row>
    <row r="186" spans="16:18" x14ac:dyDescent="0.2">
      <c r="P186" s="112"/>
      <c r="Q186" s="112"/>
      <c r="R186" s="112"/>
    </row>
    <row r="187" spans="16:18" x14ac:dyDescent="0.2">
      <c r="P187" s="112"/>
      <c r="Q187" s="112"/>
      <c r="R187" s="112"/>
    </row>
    <row r="188" spans="16:18" x14ac:dyDescent="0.2">
      <c r="P188" s="112"/>
      <c r="Q188" s="112"/>
      <c r="R188" s="112"/>
    </row>
    <row r="189" spans="16:18" x14ac:dyDescent="0.2">
      <c r="P189" s="112"/>
      <c r="Q189" s="112"/>
      <c r="R189" s="112"/>
    </row>
    <row r="190" spans="16:18" x14ac:dyDescent="0.2">
      <c r="P190" s="112"/>
      <c r="Q190" s="112"/>
      <c r="R190" s="112"/>
    </row>
    <row r="191" spans="16:18" x14ac:dyDescent="0.2">
      <c r="P191" s="112"/>
      <c r="Q191" s="112"/>
      <c r="R191" s="112"/>
    </row>
    <row r="192" spans="16:18" x14ac:dyDescent="0.2">
      <c r="P192" s="112"/>
      <c r="Q192" s="112"/>
      <c r="R192" s="112"/>
    </row>
    <row r="193" spans="16:18" x14ac:dyDescent="0.2">
      <c r="P193" s="112"/>
      <c r="Q193" s="112"/>
      <c r="R193" s="112"/>
    </row>
    <row r="194" spans="16:18" x14ac:dyDescent="0.2">
      <c r="P194" s="112"/>
      <c r="Q194" s="112"/>
      <c r="R194" s="112"/>
    </row>
    <row r="195" spans="16:18" x14ac:dyDescent="0.2">
      <c r="P195" s="112"/>
      <c r="Q195" s="112"/>
      <c r="R195" s="112"/>
    </row>
    <row r="196" spans="16:18" x14ac:dyDescent="0.2">
      <c r="P196" s="112"/>
      <c r="Q196" s="112"/>
      <c r="R196" s="112"/>
    </row>
    <row r="197" spans="16:18" x14ac:dyDescent="0.2">
      <c r="P197" s="112"/>
      <c r="Q197" s="112"/>
      <c r="R197" s="112"/>
    </row>
    <row r="198" spans="16:18" x14ac:dyDescent="0.2">
      <c r="P198" s="112"/>
      <c r="Q198" s="112"/>
      <c r="R198" s="112"/>
    </row>
    <row r="199" spans="16:18" x14ac:dyDescent="0.2">
      <c r="P199" s="112"/>
      <c r="Q199" s="112"/>
      <c r="R199" s="112"/>
    </row>
    <row r="200" spans="16:18" x14ac:dyDescent="0.2">
      <c r="P200" s="112"/>
      <c r="Q200" s="112"/>
      <c r="R200" s="112"/>
    </row>
    <row r="201" spans="16:18" x14ac:dyDescent="0.2">
      <c r="P201" s="112"/>
      <c r="Q201" s="112"/>
      <c r="R201" s="112"/>
    </row>
    <row r="202" spans="16:18" x14ac:dyDescent="0.2">
      <c r="P202" s="112"/>
      <c r="Q202" s="112"/>
      <c r="R202" s="112"/>
    </row>
    <row r="203" spans="16:18" x14ac:dyDescent="0.2">
      <c r="P203" s="112"/>
      <c r="Q203" s="112"/>
      <c r="R203" s="112"/>
    </row>
    <row r="204" spans="16:18" x14ac:dyDescent="0.2">
      <c r="P204" s="112"/>
      <c r="Q204" s="112"/>
      <c r="R204" s="112"/>
    </row>
    <row r="205" spans="16:18" x14ac:dyDescent="0.2">
      <c r="P205" s="112"/>
      <c r="Q205" s="112"/>
      <c r="R205" s="112"/>
    </row>
    <row r="206" spans="16:18" x14ac:dyDescent="0.2">
      <c r="P206" s="112"/>
      <c r="Q206" s="112"/>
      <c r="R206" s="112"/>
    </row>
    <row r="207" spans="16:18" x14ac:dyDescent="0.2">
      <c r="P207" s="112"/>
      <c r="Q207" s="112"/>
      <c r="R207" s="112"/>
    </row>
    <row r="208" spans="16:18" x14ac:dyDescent="0.2">
      <c r="P208" s="112"/>
      <c r="Q208" s="112"/>
      <c r="R208" s="112"/>
    </row>
    <row r="209" spans="16:18" x14ac:dyDescent="0.2">
      <c r="P209" s="112"/>
      <c r="Q209" s="112"/>
      <c r="R209" s="112"/>
    </row>
    <row r="210" spans="16:18" x14ac:dyDescent="0.2">
      <c r="P210" s="112"/>
      <c r="Q210" s="112"/>
      <c r="R210" s="112"/>
    </row>
    <row r="211" spans="16:18" x14ac:dyDescent="0.2">
      <c r="P211" s="112"/>
      <c r="Q211" s="112"/>
      <c r="R211" s="112"/>
    </row>
    <row r="212" spans="16:18" x14ac:dyDescent="0.2">
      <c r="P212" s="112"/>
      <c r="Q212" s="112"/>
      <c r="R212" s="112"/>
    </row>
    <row r="213" spans="16:18" x14ac:dyDescent="0.2">
      <c r="P213" s="112"/>
      <c r="Q213" s="112"/>
      <c r="R213" s="112"/>
    </row>
    <row r="214" spans="16:18" x14ac:dyDescent="0.2">
      <c r="P214" s="112"/>
      <c r="Q214" s="112"/>
      <c r="R214" s="112"/>
    </row>
    <row r="215" spans="16:18" x14ac:dyDescent="0.2">
      <c r="P215" s="112"/>
      <c r="Q215" s="112"/>
      <c r="R215" s="112"/>
    </row>
    <row r="216" spans="16:18" x14ac:dyDescent="0.2">
      <c r="P216" s="112"/>
      <c r="Q216" s="112"/>
      <c r="R216" s="112"/>
    </row>
    <row r="217" spans="16:18" x14ac:dyDescent="0.2">
      <c r="P217" s="112"/>
      <c r="Q217" s="112"/>
      <c r="R217" s="112"/>
    </row>
    <row r="218" spans="16:18" x14ac:dyDescent="0.2">
      <c r="P218" s="112"/>
      <c r="Q218" s="112"/>
      <c r="R218" s="112"/>
    </row>
    <row r="219" spans="16:18" x14ac:dyDescent="0.2">
      <c r="P219" s="112"/>
      <c r="Q219" s="112"/>
      <c r="R219" s="112"/>
    </row>
    <row r="220" spans="16:18" x14ac:dyDescent="0.2">
      <c r="P220" s="112"/>
      <c r="Q220" s="112"/>
      <c r="R220" s="112"/>
    </row>
    <row r="221" spans="16:18" x14ac:dyDescent="0.2">
      <c r="P221" s="112"/>
      <c r="Q221" s="112"/>
      <c r="R221" s="112"/>
    </row>
    <row r="222" spans="16:18" x14ac:dyDescent="0.2">
      <c r="P222" s="112"/>
      <c r="Q222" s="112"/>
      <c r="R222" s="112"/>
    </row>
    <row r="223" spans="16:18" x14ac:dyDescent="0.2">
      <c r="P223" s="112"/>
      <c r="Q223" s="112"/>
      <c r="R223" s="112"/>
    </row>
    <row r="224" spans="16:18" x14ac:dyDescent="0.2">
      <c r="P224" s="112"/>
      <c r="Q224" s="112"/>
      <c r="R224" s="112"/>
    </row>
    <row r="225" spans="16:18" x14ac:dyDescent="0.2">
      <c r="P225" s="112"/>
      <c r="Q225" s="112"/>
      <c r="R225" s="112"/>
    </row>
    <row r="226" spans="16:18" x14ac:dyDescent="0.2">
      <c r="P226" s="112"/>
      <c r="Q226" s="112"/>
      <c r="R226" s="112"/>
    </row>
    <row r="227" spans="16:18" x14ac:dyDescent="0.2">
      <c r="P227" s="112"/>
      <c r="Q227" s="112"/>
      <c r="R227" s="112"/>
    </row>
    <row r="228" spans="16:18" x14ac:dyDescent="0.2">
      <c r="P228" s="112"/>
      <c r="Q228" s="112"/>
      <c r="R228" s="112"/>
    </row>
    <row r="229" spans="16:18" x14ac:dyDescent="0.2">
      <c r="P229" s="112"/>
      <c r="Q229" s="112"/>
      <c r="R229" s="112"/>
    </row>
    <row r="230" spans="16:18" x14ac:dyDescent="0.2">
      <c r="P230" s="112"/>
      <c r="Q230" s="112"/>
      <c r="R230" s="112"/>
    </row>
    <row r="231" spans="16:18" x14ac:dyDescent="0.2">
      <c r="P231" s="112"/>
      <c r="Q231" s="112"/>
      <c r="R231" s="112"/>
    </row>
    <row r="232" spans="16:18" x14ac:dyDescent="0.2">
      <c r="P232" s="112"/>
      <c r="Q232" s="112"/>
      <c r="R232" s="112"/>
    </row>
    <row r="233" spans="16:18" x14ac:dyDescent="0.2">
      <c r="P233" s="112"/>
      <c r="Q233" s="112"/>
      <c r="R233" s="112"/>
    </row>
    <row r="234" spans="16:18" x14ac:dyDescent="0.2">
      <c r="P234" s="112"/>
      <c r="Q234" s="112"/>
      <c r="R234" s="112"/>
    </row>
    <row r="235" spans="16:18" x14ac:dyDescent="0.2">
      <c r="P235" s="112"/>
      <c r="Q235" s="112"/>
      <c r="R235" s="112"/>
    </row>
    <row r="236" spans="16:18" x14ac:dyDescent="0.2">
      <c r="P236" s="112"/>
      <c r="Q236" s="112"/>
      <c r="R236" s="112"/>
    </row>
    <row r="237" spans="16:18" x14ac:dyDescent="0.2">
      <c r="P237" s="112"/>
      <c r="Q237" s="112"/>
      <c r="R237" s="112"/>
    </row>
    <row r="238" spans="16:18" x14ac:dyDescent="0.2">
      <c r="P238" s="112"/>
      <c r="Q238" s="112"/>
      <c r="R238" s="112"/>
    </row>
    <row r="239" spans="16:18" x14ac:dyDescent="0.2">
      <c r="P239" s="112"/>
      <c r="Q239" s="112"/>
      <c r="R239" s="112"/>
    </row>
    <row r="240" spans="16:18" x14ac:dyDescent="0.2">
      <c r="P240" s="112"/>
      <c r="Q240" s="112"/>
      <c r="R240" s="112"/>
    </row>
    <row r="241" spans="16:18" x14ac:dyDescent="0.2">
      <c r="P241" s="112"/>
      <c r="Q241" s="112"/>
      <c r="R241" s="112"/>
    </row>
    <row r="242" spans="16:18" x14ac:dyDescent="0.2">
      <c r="P242" s="112"/>
      <c r="Q242" s="112"/>
      <c r="R242" s="112"/>
    </row>
    <row r="243" spans="16:18" x14ac:dyDescent="0.2">
      <c r="P243" s="112"/>
      <c r="Q243" s="112"/>
      <c r="R243" s="112"/>
    </row>
    <row r="244" spans="16:18" x14ac:dyDescent="0.2">
      <c r="P244" s="112"/>
      <c r="Q244" s="112"/>
      <c r="R244" s="112"/>
    </row>
    <row r="245" spans="16:18" x14ac:dyDescent="0.2">
      <c r="P245" s="112"/>
      <c r="Q245" s="112"/>
      <c r="R245" s="112"/>
    </row>
    <row r="246" spans="16:18" x14ac:dyDescent="0.2">
      <c r="P246" s="112"/>
      <c r="Q246" s="112"/>
      <c r="R246" s="112"/>
    </row>
    <row r="247" spans="16:18" x14ac:dyDescent="0.2">
      <c r="P247" s="112"/>
      <c r="Q247" s="112"/>
      <c r="R247" s="112"/>
    </row>
    <row r="248" spans="16:18" x14ac:dyDescent="0.2">
      <c r="P248" s="112"/>
      <c r="Q248" s="112"/>
      <c r="R248" s="112"/>
    </row>
    <row r="249" spans="16:18" x14ac:dyDescent="0.2">
      <c r="P249" s="112"/>
      <c r="Q249" s="112"/>
      <c r="R249" s="112"/>
    </row>
    <row r="250" spans="16:18" x14ac:dyDescent="0.2">
      <c r="P250" s="112"/>
      <c r="Q250" s="112"/>
      <c r="R250" s="112"/>
    </row>
    <row r="251" spans="16:18" x14ac:dyDescent="0.2">
      <c r="P251" s="112"/>
      <c r="Q251" s="112"/>
      <c r="R251" s="112"/>
    </row>
    <row r="252" spans="16:18" x14ac:dyDescent="0.2">
      <c r="P252" s="112"/>
      <c r="Q252" s="112"/>
      <c r="R252" s="112"/>
    </row>
    <row r="253" spans="16:18" x14ac:dyDescent="0.2">
      <c r="P253" s="112"/>
      <c r="Q253" s="112"/>
      <c r="R253" s="112"/>
    </row>
    <row r="254" spans="16:18" x14ac:dyDescent="0.2">
      <c r="P254" s="112"/>
      <c r="Q254" s="112"/>
      <c r="R254" s="112"/>
    </row>
    <row r="255" spans="16:18" x14ac:dyDescent="0.2">
      <c r="P255" s="112"/>
      <c r="Q255" s="112"/>
      <c r="R255" s="112"/>
    </row>
    <row r="256" spans="16:18" x14ac:dyDescent="0.2">
      <c r="P256" s="112"/>
      <c r="Q256" s="112"/>
      <c r="R256" s="112"/>
    </row>
    <row r="257" spans="16:18" x14ac:dyDescent="0.2">
      <c r="P257" s="112"/>
      <c r="Q257" s="112"/>
      <c r="R257" s="112"/>
    </row>
    <row r="258" spans="16:18" x14ac:dyDescent="0.2">
      <c r="P258" s="112"/>
      <c r="Q258" s="112"/>
      <c r="R258" s="112"/>
    </row>
    <row r="259" spans="16:18" x14ac:dyDescent="0.2">
      <c r="P259" s="112"/>
      <c r="Q259" s="112"/>
      <c r="R259" s="112"/>
    </row>
    <row r="260" spans="16:18" x14ac:dyDescent="0.2">
      <c r="P260" s="112"/>
      <c r="Q260" s="112"/>
      <c r="R260" s="112"/>
    </row>
    <row r="261" spans="16:18" x14ac:dyDescent="0.2">
      <c r="P261" s="112"/>
      <c r="Q261" s="112"/>
      <c r="R261" s="112"/>
    </row>
    <row r="262" spans="16:18" x14ac:dyDescent="0.2">
      <c r="P262" s="112"/>
      <c r="Q262" s="112"/>
      <c r="R262" s="112"/>
    </row>
    <row r="263" spans="16:18" x14ac:dyDescent="0.2">
      <c r="P263" s="112"/>
      <c r="Q263" s="112"/>
      <c r="R263" s="112"/>
    </row>
    <row r="264" spans="16:18" x14ac:dyDescent="0.2">
      <c r="P264" s="112"/>
      <c r="Q264" s="112"/>
      <c r="R264" s="112"/>
    </row>
    <row r="265" spans="16:18" x14ac:dyDescent="0.2">
      <c r="P265" s="112"/>
      <c r="Q265" s="112"/>
      <c r="R265" s="112"/>
    </row>
    <row r="266" spans="16:18" x14ac:dyDescent="0.2">
      <c r="P266" s="112"/>
      <c r="Q266" s="112"/>
      <c r="R266" s="112"/>
    </row>
    <row r="267" spans="16:18" x14ac:dyDescent="0.2">
      <c r="P267" s="112"/>
      <c r="Q267" s="112"/>
      <c r="R267" s="112"/>
    </row>
    <row r="268" spans="16:18" x14ac:dyDescent="0.2">
      <c r="P268" s="112"/>
      <c r="Q268" s="112"/>
      <c r="R268" s="112"/>
    </row>
    <row r="269" spans="16:18" x14ac:dyDescent="0.2">
      <c r="P269" s="112"/>
      <c r="Q269" s="112"/>
      <c r="R269" s="112"/>
    </row>
    <row r="270" spans="16:18" x14ac:dyDescent="0.2">
      <c r="P270" s="112"/>
      <c r="Q270" s="112"/>
      <c r="R270" s="112"/>
    </row>
    <row r="271" spans="16:18" x14ac:dyDescent="0.2">
      <c r="P271" s="112"/>
      <c r="Q271" s="112"/>
      <c r="R271" s="112"/>
    </row>
    <row r="272" spans="16:18" x14ac:dyDescent="0.2">
      <c r="P272" s="112"/>
      <c r="Q272" s="112"/>
      <c r="R272" s="112"/>
    </row>
    <row r="273" spans="16:18" x14ac:dyDescent="0.2">
      <c r="P273" s="112"/>
      <c r="Q273" s="112"/>
      <c r="R273" s="112"/>
    </row>
    <row r="274" spans="16:18" x14ac:dyDescent="0.2">
      <c r="P274" s="112"/>
      <c r="Q274" s="112"/>
      <c r="R274" s="112"/>
    </row>
    <row r="275" spans="16:18" x14ac:dyDescent="0.2">
      <c r="P275" s="112"/>
      <c r="Q275" s="112"/>
      <c r="R275" s="112"/>
    </row>
    <row r="276" spans="16:18" x14ac:dyDescent="0.2">
      <c r="P276" s="112"/>
      <c r="Q276" s="112"/>
      <c r="R276" s="112"/>
    </row>
    <row r="277" spans="16:18" x14ac:dyDescent="0.2">
      <c r="P277" s="112"/>
      <c r="Q277" s="112"/>
      <c r="R277" s="112"/>
    </row>
    <row r="278" spans="16:18" x14ac:dyDescent="0.2">
      <c r="P278" s="112"/>
      <c r="Q278" s="112"/>
      <c r="R278" s="112"/>
    </row>
    <row r="279" spans="16:18" x14ac:dyDescent="0.2">
      <c r="P279" s="112"/>
      <c r="Q279" s="112"/>
      <c r="R279" s="112"/>
    </row>
    <row r="280" spans="16:18" x14ac:dyDescent="0.2">
      <c r="P280" s="112"/>
      <c r="Q280" s="112"/>
      <c r="R280" s="112"/>
    </row>
    <row r="281" spans="16:18" x14ac:dyDescent="0.2">
      <c r="P281" s="112"/>
      <c r="Q281" s="112"/>
      <c r="R281" s="112"/>
    </row>
    <row r="282" spans="16:18" x14ac:dyDescent="0.2">
      <c r="P282" s="112"/>
      <c r="Q282" s="112"/>
      <c r="R282" s="112"/>
    </row>
    <row r="283" spans="16:18" x14ac:dyDescent="0.2">
      <c r="P283" s="112"/>
      <c r="Q283" s="112"/>
      <c r="R283" s="112"/>
    </row>
    <row r="284" spans="16:18" x14ac:dyDescent="0.2">
      <c r="P284" s="112"/>
      <c r="Q284" s="112"/>
      <c r="R284" s="112"/>
    </row>
    <row r="285" spans="16:18" x14ac:dyDescent="0.2">
      <c r="P285" s="112"/>
      <c r="Q285" s="112"/>
      <c r="R285" s="112"/>
    </row>
    <row r="286" spans="16:18" x14ac:dyDescent="0.2">
      <c r="P286" s="112"/>
      <c r="Q286" s="112"/>
      <c r="R286" s="112"/>
    </row>
    <row r="287" spans="16:18" x14ac:dyDescent="0.2">
      <c r="P287" s="112"/>
      <c r="Q287" s="112"/>
      <c r="R287" s="112"/>
    </row>
    <row r="288" spans="16:18" x14ac:dyDescent="0.2">
      <c r="P288" s="112"/>
      <c r="Q288" s="112"/>
      <c r="R288" s="112"/>
    </row>
    <row r="289" spans="16:18" x14ac:dyDescent="0.2">
      <c r="P289" s="112"/>
      <c r="Q289" s="112"/>
      <c r="R289" s="112"/>
    </row>
    <row r="290" spans="16:18" x14ac:dyDescent="0.2">
      <c r="P290" s="112"/>
      <c r="Q290" s="112"/>
      <c r="R290" s="112"/>
    </row>
    <row r="291" spans="16:18" x14ac:dyDescent="0.2">
      <c r="P291" s="112"/>
      <c r="Q291" s="112"/>
      <c r="R291" s="112"/>
    </row>
    <row r="292" spans="16:18" x14ac:dyDescent="0.2">
      <c r="P292" s="112"/>
      <c r="Q292" s="112"/>
      <c r="R292" s="112"/>
    </row>
    <row r="293" spans="16:18" x14ac:dyDescent="0.2">
      <c r="P293" s="112"/>
      <c r="Q293" s="112"/>
      <c r="R293" s="112"/>
    </row>
    <row r="294" spans="16:18" x14ac:dyDescent="0.2">
      <c r="P294" s="112"/>
      <c r="Q294" s="112"/>
      <c r="R294" s="112"/>
    </row>
    <row r="295" spans="16:18" x14ac:dyDescent="0.2">
      <c r="P295" s="112"/>
      <c r="Q295" s="112"/>
      <c r="R295" s="112"/>
    </row>
    <row r="296" spans="16:18" x14ac:dyDescent="0.2">
      <c r="P296" s="112"/>
      <c r="Q296" s="112"/>
      <c r="R296" s="112"/>
    </row>
    <row r="297" spans="16:18" x14ac:dyDescent="0.2">
      <c r="P297" s="112"/>
      <c r="Q297" s="112"/>
      <c r="R297" s="112"/>
    </row>
    <row r="298" spans="16:18" x14ac:dyDescent="0.2">
      <c r="P298" s="112"/>
      <c r="Q298" s="112"/>
      <c r="R298" s="112"/>
    </row>
    <row r="299" spans="16:18" x14ac:dyDescent="0.2">
      <c r="P299" s="112"/>
      <c r="Q299" s="112"/>
      <c r="R299" s="112"/>
    </row>
    <row r="300" spans="16:18" x14ac:dyDescent="0.2">
      <c r="P300" s="112"/>
      <c r="Q300" s="112"/>
      <c r="R300" s="112"/>
    </row>
    <row r="301" spans="16:18" x14ac:dyDescent="0.2">
      <c r="P301" s="112"/>
      <c r="Q301" s="112"/>
      <c r="R301" s="112"/>
    </row>
    <row r="302" spans="16:18" x14ac:dyDescent="0.2">
      <c r="P302" s="112"/>
      <c r="Q302" s="112"/>
      <c r="R302" s="112"/>
    </row>
    <row r="303" spans="16:18" x14ac:dyDescent="0.2">
      <c r="P303" s="112"/>
      <c r="Q303" s="112"/>
      <c r="R303" s="112"/>
    </row>
    <row r="304" spans="16:18" x14ac:dyDescent="0.2">
      <c r="P304" s="112"/>
      <c r="Q304" s="112"/>
      <c r="R304" s="112"/>
    </row>
    <row r="305" spans="16:18" x14ac:dyDescent="0.2">
      <c r="P305" s="112"/>
      <c r="Q305" s="112"/>
      <c r="R305" s="112"/>
    </row>
    <row r="306" spans="16:18" x14ac:dyDescent="0.2">
      <c r="P306" s="112"/>
      <c r="Q306" s="112"/>
      <c r="R306" s="112"/>
    </row>
    <row r="307" spans="16:18" x14ac:dyDescent="0.2">
      <c r="P307" s="112"/>
      <c r="Q307" s="112"/>
      <c r="R307" s="112"/>
    </row>
    <row r="308" spans="16:18" x14ac:dyDescent="0.2">
      <c r="P308" s="112"/>
      <c r="Q308" s="112"/>
      <c r="R308" s="112"/>
    </row>
    <row r="309" spans="16:18" x14ac:dyDescent="0.2">
      <c r="P309" s="112"/>
      <c r="Q309" s="112"/>
      <c r="R309" s="112"/>
    </row>
    <row r="310" spans="16:18" x14ac:dyDescent="0.2">
      <c r="P310" s="112"/>
      <c r="Q310" s="112"/>
      <c r="R310" s="112"/>
    </row>
    <row r="311" spans="16:18" x14ac:dyDescent="0.2">
      <c r="P311" s="112"/>
      <c r="Q311" s="112"/>
      <c r="R311" s="112"/>
    </row>
    <row r="312" spans="16:18" x14ac:dyDescent="0.2">
      <c r="P312" s="112"/>
      <c r="Q312" s="112"/>
      <c r="R312" s="112"/>
    </row>
    <row r="313" spans="16:18" x14ac:dyDescent="0.2">
      <c r="P313" s="112"/>
      <c r="Q313" s="112"/>
      <c r="R313" s="112"/>
    </row>
    <row r="314" spans="16:18" x14ac:dyDescent="0.2">
      <c r="P314" s="112"/>
      <c r="Q314" s="112"/>
      <c r="R314" s="112"/>
    </row>
    <row r="315" spans="16:18" x14ac:dyDescent="0.2">
      <c r="P315" s="112"/>
      <c r="Q315" s="112"/>
      <c r="R315" s="112"/>
    </row>
    <row r="316" spans="16:18" x14ac:dyDescent="0.2">
      <c r="P316" s="112"/>
      <c r="Q316" s="112"/>
      <c r="R316" s="112"/>
    </row>
    <row r="317" spans="16:18" x14ac:dyDescent="0.2">
      <c r="P317" s="112"/>
      <c r="Q317" s="112"/>
      <c r="R317" s="112"/>
    </row>
    <row r="318" spans="16:18" x14ac:dyDescent="0.2">
      <c r="P318" s="112"/>
      <c r="Q318" s="112"/>
      <c r="R318" s="112"/>
    </row>
    <row r="319" spans="16:18" x14ac:dyDescent="0.2">
      <c r="P319" s="112"/>
      <c r="Q319" s="112"/>
      <c r="R319" s="112"/>
    </row>
    <row r="320" spans="16:18" x14ac:dyDescent="0.2">
      <c r="P320" s="112"/>
      <c r="Q320" s="112"/>
      <c r="R320" s="112"/>
    </row>
    <row r="321" spans="16:18" x14ac:dyDescent="0.2">
      <c r="P321" s="112"/>
      <c r="Q321" s="112"/>
      <c r="R321" s="112"/>
    </row>
    <row r="322" spans="16:18" x14ac:dyDescent="0.2">
      <c r="P322" s="112"/>
      <c r="Q322" s="112"/>
      <c r="R322" s="112"/>
    </row>
    <row r="323" spans="16:18" x14ac:dyDescent="0.2">
      <c r="P323" s="112"/>
      <c r="Q323" s="112"/>
      <c r="R323" s="112"/>
    </row>
    <row r="324" spans="16:18" x14ac:dyDescent="0.2">
      <c r="P324" s="112"/>
      <c r="Q324" s="112"/>
      <c r="R324" s="112"/>
    </row>
    <row r="325" spans="16:18" x14ac:dyDescent="0.2">
      <c r="P325" s="112"/>
      <c r="Q325" s="112"/>
      <c r="R325" s="112"/>
    </row>
    <row r="326" spans="16:18" x14ac:dyDescent="0.2">
      <c r="P326" s="112"/>
      <c r="Q326" s="112"/>
      <c r="R326" s="112"/>
    </row>
    <row r="327" spans="16:18" x14ac:dyDescent="0.2">
      <c r="P327" s="112"/>
      <c r="Q327" s="112"/>
      <c r="R327" s="112"/>
    </row>
  </sheetData>
  <sheetProtection algorithmName="SHA-512" hashValue="w+G3RHGtAFCqhxa8Bmqu3NgKKNPpSzFC3snaGtD0mLn5xFDfqKao/U4IXBZ/TLPN745MQ5fOEtOA8XTTQtn+fw==" saltValue="X5IyoWv4DcZ0+nsY/5wWyA==" spinCount="100000" sheet="1" objects="1" scenarios="1"/>
  <mergeCells count="3">
    <mergeCell ref="A6:B6"/>
    <mergeCell ref="A8:O8"/>
    <mergeCell ref="A15:O15"/>
  </mergeCells>
  <pageMargins left="0.25" right="0.25" top="0.75" bottom="0.75" header="0.3" footer="0.3"/>
  <pageSetup paperSize="5" scale="7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C62D-45BF-0741-8E34-945DE8F2D9B6}">
  <dimension ref="A1:T45"/>
  <sheetViews>
    <sheetView zoomScaleNormal="100" workbookViewId="0"/>
  </sheetViews>
  <sheetFormatPr baseColWidth="10" defaultColWidth="8.83203125" defaultRowHeight="16" x14ac:dyDescent="0.2"/>
  <cols>
    <col min="1" max="1" width="5.6640625" customWidth="1"/>
    <col min="2" max="2" width="6" customWidth="1"/>
    <col min="3" max="3" width="7.83203125" customWidth="1"/>
    <col min="4" max="4" width="12.5" customWidth="1"/>
    <col min="5" max="5" width="42.83203125" customWidth="1"/>
    <col min="6" max="11" width="12.6640625" customWidth="1"/>
    <col min="12" max="12" width="15.5" customWidth="1"/>
    <col min="13" max="13" width="7.6640625" customWidth="1"/>
    <col min="14" max="14" width="8.6640625" customWidth="1"/>
    <col min="15" max="15" width="45.5" customWidth="1"/>
    <col min="16" max="16" width="1.33203125" customWidth="1"/>
    <col min="17" max="17" width="12.6640625" customWidth="1"/>
    <col min="18" max="18" width="29.6640625" customWidth="1"/>
  </cols>
  <sheetData>
    <row r="1" spans="1:20" ht="46" thickBot="1" x14ac:dyDescent="0.5">
      <c r="A1" s="1" t="s">
        <v>0</v>
      </c>
      <c r="B1" s="2"/>
      <c r="C1" s="2"/>
      <c r="D1" s="3"/>
      <c r="E1" s="4"/>
      <c r="F1" s="5"/>
      <c r="G1" s="4"/>
      <c r="H1" s="4"/>
      <c r="I1" s="4"/>
      <c r="J1" s="4"/>
      <c r="K1" s="4"/>
      <c r="L1" s="6"/>
      <c r="M1" s="7"/>
      <c r="N1" s="7"/>
      <c r="O1" s="8"/>
    </row>
    <row r="2" spans="1:20" ht="17" thickBot="1" x14ac:dyDescent="0.25">
      <c r="A2" s="10" t="s">
        <v>42</v>
      </c>
      <c r="B2" s="11"/>
      <c r="C2" s="12"/>
      <c r="D2" s="12"/>
      <c r="E2" s="13"/>
      <c r="F2" s="13"/>
      <c r="G2" s="13"/>
      <c r="H2" s="14"/>
      <c r="I2" s="13"/>
      <c r="J2" s="15"/>
      <c r="K2" s="15"/>
      <c r="N2" s="16"/>
      <c r="O2" s="17"/>
    </row>
    <row r="3" spans="1:20" x14ac:dyDescent="0.2">
      <c r="A3" s="18"/>
      <c r="B3" s="19"/>
      <c r="C3" s="19"/>
      <c r="D3" s="19"/>
      <c r="E3" s="19"/>
      <c r="F3" s="19"/>
      <c r="G3" s="19"/>
      <c r="H3" s="19"/>
      <c r="I3" s="19"/>
      <c r="J3" s="19"/>
      <c r="K3" s="19"/>
      <c r="L3" s="19"/>
      <c r="M3" s="20"/>
      <c r="N3" s="20"/>
      <c r="O3" s="21"/>
    </row>
    <row r="4" spans="1:20" ht="17" thickBot="1" x14ac:dyDescent="0.25">
      <c r="A4" s="22"/>
      <c r="B4" s="23"/>
      <c r="C4" s="23"/>
      <c r="D4" s="23"/>
      <c r="E4" s="24" t="s">
        <v>1</v>
      </c>
      <c r="F4" s="24"/>
      <c r="G4" s="25"/>
      <c r="H4" s="25"/>
      <c r="I4" s="25"/>
      <c r="J4" s="25"/>
      <c r="K4" s="25"/>
      <c r="L4" s="25"/>
      <c r="M4" s="23"/>
      <c r="N4" s="26"/>
      <c r="O4" s="27"/>
    </row>
    <row r="5" spans="1:20" ht="18" thickTop="1" thickBot="1" x14ac:dyDescent="0.25">
      <c r="A5" s="29">
        <v>1</v>
      </c>
      <c r="B5" s="30">
        <v>2</v>
      </c>
      <c r="C5" s="30">
        <v>3</v>
      </c>
      <c r="D5" s="30">
        <v>4</v>
      </c>
      <c r="E5" s="30">
        <v>5</v>
      </c>
      <c r="F5" s="30">
        <v>6</v>
      </c>
      <c r="G5" s="30">
        <v>7</v>
      </c>
      <c r="H5" s="30">
        <v>8</v>
      </c>
      <c r="I5" s="30">
        <v>9</v>
      </c>
      <c r="J5" s="30">
        <v>10</v>
      </c>
      <c r="K5" s="30">
        <v>11</v>
      </c>
      <c r="L5" s="30">
        <v>12</v>
      </c>
      <c r="M5" s="30">
        <v>13</v>
      </c>
      <c r="N5" s="115">
        <v>14</v>
      </c>
      <c r="O5" s="32">
        <v>16</v>
      </c>
    </row>
    <row r="6" spans="1:20" s="44" customFormat="1" ht="53.25" customHeight="1" thickTop="1" thickBot="1" x14ac:dyDescent="0.25">
      <c r="A6" s="172" t="s">
        <v>2</v>
      </c>
      <c r="B6" s="173"/>
      <c r="C6" s="34" t="s">
        <v>3</v>
      </c>
      <c r="D6" s="34" t="s">
        <v>4</v>
      </c>
      <c r="E6" s="143" t="s">
        <v>5</v>
      </c>
      <c r="F6" s="35" t="s">
        <v>6</v>
      </c>
      <c r="G6" s="36" t="s">
        <v>7</v>
      </c>
      <c r="H6" s="37" t="s">
        <v>8</v>
      </c>
      <c r="I6" s="36" t="s">
        <v>9</v>
      </c>
      <c r="J6" s="36" t="s">
        <v>10</v>
      </c>
      <c r="K6" s="38" t="s">
        <v>11</v>
      </c>
      <c r="L6" s="39" t="s">
        <v>12</v>
      </c>
      <c r="M6" s="40" t="s">
        <v>13</v>
      </c>
      <c r="N6" s="41" t="s">
        <v>14</v>
      </c>
      <c r="O6" s="42" t="s">
        <v>15</v>
      </c>
      <c r="P6"/>
      <c r="Q6"/>
      <c r="R6"/>
      <c r="T6" s="45"/>
    </row>
    <row r="7" spans="1:20" s="44" customFormat="1" ht="46" customHeight="1" thickTop="1" x14ac:dyDescent="0.2">
      <c r="A7" s="46" t="s">
        <v>16</v>
      </c>
      <c r="B7" s="47" t="s">
        <v>39</v>
      </c>
      <c r="C7" s="47"/>
      <c r="D7" s="48"/>
      <c r="E7" s="48"/>
      <c r="F7" s="49"/>
      <c r="G7" s="50"/>
      <c r="H7" s="50"/>
      <c r="I7" s="50"/>
      <c r="J7" s="50"/>
      <c r="K7" s="50"/>
      <c r="L7" s="50"/>
      <c r="M7" s="49"/>
      <c r="N7" s="51"/>
      <c r="O7" s="52"/>
      <c r="P7"/>
      <c r="Q7"/>
      <c r="R7"/>
    </row>
    <row r="8" spans="1:20" x14ac:dyDescent="0.2">
      <c r="A8" s="174" t="s">
        <v>40</v>
      </c>
      <c r="B8" s="175"/>
      <c r="C8" s="175"/>
      <c r="D8" s="175"/>
      <c r="E8" s="175"/>
      <c r="F8" s="175"/>
      <c r="G8" s="175"/>
      <c r="H8" s="175"/>
      <c r="I8" s="175"/>
      <c r="J8" s="175"/>
      <c r="K8" s="175"/>
      <c r="L8" s="175"/>
      <c r="M8" s="175"/>
      <c r="N8" s="175"/>
      <c r="O8" s="176"/>
    </row>
    <row r="9" spans="1:20" s="112" customFormat="1" ht="104" x14ac:dyDescent="0.2">
      <c r="A9" s="53">
        <v>1</v>
      </c>
      <c r="B9" s="54"/>
      <c r="C9" s="80" t="s">
        <v>18</v>
      </c>
      <c r="D9" s="81" t="s">
        <v>24</v>
      </c>
      <c r="E9" s="56" t="s">
        <v>44</v>
      </c>
      <c r="F9" s="88"/>
      <c r="G9" s="78">
        <v>-202634</v>
      </c>
      <c r="H9" s="78"/>
      <c r="I9" s="78"/>
      <c r="J9" s="78"/>
      <c r="K9" s="82"/>
      <c r="L9" s="127">
        <f t="shared" ref="L9:L10" si="0">SUM(F9:K9)</f>
        <v>-202634</v>
      </c>
      <c r="M9" s="138"/>
      <c r="N9" s="129">
        <v>-1</v>
      </c>
      <c r="O9" s="128" t="s">
        <v>53</v>
      </c>
    </row>
    <row r="10" spans="1:20" s="112" customFormat="1" ht="78" x14ac:dyDescent="0.2">
      <c r="A10" s="53">
        <v>2</v>
      </c>
      <c r="B10" s="54"/>
      <c r="C10" s="80" t="s">
        <v>18</v>
      </c>
      <c r="D10" s="81" t="s">
        <v>24</v>
      </c>
      <c r="E10" s="81" t="s">
        <v>33</v>
      </c>
      <c r="F10" s="88"/>
      <c r="G10" s="88">
        <f>-187293+-716</f>
        <v>-188009</v>
      </c>
      <c r="H10" s="88"/>
      <c r="I10" s="88"/>
      <c r="J10" s="88"/>
      <c r="K10" s="82"/>
      <c r="L10" s="127">
        <f t="shared" si="0"/>
        <v>-188009</v>
      </c>
      <c r="M10" s="78"/>
      <c r="N10" s="129">
        <v>-1</v>
      </c>
      <c r="O10" s="128" t="s">
        <v>59</v>
      </c>
    </row>
    <row r="11" spans="1:20" x14ac:dyDescent="0.2">
      <c r="A11" s="62"/>
      <c r="B11" s="63"/>
      <c r="C11" s="63"/>
      <c r="D11" s="64"/>
      <c r="E11" s="65" t="s">
        <v>27</v>
      </c>
      <c r="F11" s="67">
        <f>SUM(F9:F10)</f>
        <v>0</v>
      </c>
      <c r="G11" s="118">
        <f>SUM(G9:G10)</f>
        <v>-390643</v>
      </c>
      <c r="H11" s="67">
        <f t="shared" ref="H11:N11" si="1">SUM(H9:H10)</f>
        <v>0</v>
      </c>
      <c r="I11" s="67">
        <f t="shared" si="1"/>
        <v>0</v>
      </c>
      <c r="J11" s="67">
        <f t="shared" si="1"/>
        <v>0</v>
      </c>
      <c r="K11" s="67">
        <f t="shared" si="1"/>
        <v>0</v>
      </c>
      <c r="L11" s="68">
        <f t="shared" si="1"/>
        <v>-390643</v>
      </c>
      <c r="M11" s="119">
        <f t="shared" si="1"/>
        <v>0</v>
      </c>
      <c r="N11" s="120">
        <f t="shared" si="1"/>
        <v>-2</v>
      </c>
      <c r="O11" s="121"/>
    </row>
    <row r="12" spans="1:20" x14ac:dyDescent="0.2">
      <c r="A12" s="62"/>
      <c r="B12" s="63"/>
      <c r="C12" s="63"/>
      <c r="D12" s="64"/>
      <c r="E12" s="65" t="s">
        <v>28</v>
      </c>
      <c r="F12" s="122"/>
      <c r="G12" s="118">
        <v>-427749</v>
      </c>
      <c r="H12" s="122"/>
      <c r="I12" s="122"/>
      <c r="J12" s="122"/>
      <c r="K12" s="123"/>
      <c r="L12" s="68"/>
      <c r="M12" s="124"/>
      <c r="N12" s="125"/>
      <c r="O12" s="121"/>
    </row>
    <row r="13" spans="1:20" x14ac:dyDescent="0.2">
      <c r="A13" s="62"/>
      <c r="B13" s="63"/>
      <c r="C13" s="63"/>
      <c r="D13" s="64"/>
      <c r="E13" s="75" t="s">
        <v>29</v>
      </c>
      <c r="F13" s="122"/>
      <c r="G13" s="118">
        <f>G12-G11</f>
        <v>-37106</v>
      </c>
      <c r="H13" s="122"/>
      <c r="I13" s="122"/>
      <c r="J13" s="122"/>
      <c r="K13" s="123"/>
      <c r="L13" s="68"/>
      <c r="M13" s="124"/>
      <c r="N13" s="126"/>
      <c r="O13" s="121"/>
    </row>
    <row r="14" spans="1:20" x14ac:dyDescent="0.2">
      <c r="A14" s="174" t="s">
        <v>41</v>
      </c>
      <c r="B14" s="175"/>
      <c r="C14" s="175"/>
      <c r="D14" s="175"/>
      <c r="E14" s="175"/>
      <c r="F14" s="175"/>
      <c r="G14" s="175"/>
      <c r="H14" s="175"/>
      <c r="I14" s="175"/>
      <c r="J14" s="175"/>
      <c r="K14" s="175"/>
      <c r="L14" s="175"/>
      <c r="M14" s="175"/>
      <c r="N14" s="175"/>
      <c r="O14" s="176"/>
    </row>
    <row r="15" spans="1:20" s="112" customFormat="1" ht="78" x14ac:dyDescent="0.2">
      <c r="A15" s="53">
        <v>3</v>
      </c>
      <c r="B15" s="54"/>
      <c r="C15" s="80" t="s">
        <v>18</v>
      </c>
      <c r="D15" s="81" t="s">
        <v>24</v>
      </c>
      <c r="E15" s="56" t="s">
        <v>26</v>
      </c>
      <c r="F15" s="88"/>
      <c r="G15" s="88">
        <v>-464855</v>
      </c>
      <c r="H15" s="88">
        <v>464855</v>
      </c>
      <c r="I15" s="88"/>
      <c r="J15" s="88"/>
      <c r="K15" s="82"/>
      <c r="L15" s="127">
        <f t="shared" ref="L15" si="2">SUM(F15:K15)</f>
        <v>0</v>
      </c>
      <c r="M15" s="167"/>
      <c r="N15" s="129"/>
      <c r="O15" s="128" t="s">
        <v>72</v>
      </c>
    </row>
    <row r="16" spans="1:20" x14ac:dyDescent="0.2">
      <c r="A16" s="62"/>
      <c r="B16" s="63"/>
      <c r="C16" s="63"/>
      <c r="D16" s="64"/>
      <c r="E16" s="65" t="s">
        <v>34</v>
      </c>
      <c r="F16" s="118">
        <f t="shared" ref="F16:N16" si="3">SUM(F15:F15)</f>
        <v>0</v>
      </c>
      <c r="G16" s="118">
        <f t="shared" si="3"/>
        <v>-464855</v>
      </c>
      <c r="H16" s="118">
        <f t="shared" si="3"/>
        <v>464855</v>
      </c>
      <c r="I16" s="118">
        <f t="shared" si="3"/>
        <v>0</v>
      </c>
      <c r="J16" s="118">
        <f t="shared" si="3"/>
        <v>0</v>
      </c>
      <c r="K16" s="118">
        <f t="shared" si="3"/>
        <v>0</v>
      </c>
      <c r="L16" s="68">
        <f t="shared" si="3"/>
        <v>0</v>
      </c>
      <c r="M16" s="118">
        <f t="shared" si="3"/>
        <v>0</v>
      </c>
      <c r="N16" s="120">
        <f t="shared" si="3"/>
        <v>0</v>
      </c>
      <c r="O16" s="70"/>
    </row>
    <row r="17" spans="1:18" x14ac:dyDescent="0.2">
      <c r="A17" s="62"/>
      <c r="B17" s="63"/>
      <c r="C17" s="63"/>
      <c r="D17" s="64"/>
      <c r="E17" s="65" t="s">
        <v>28</v>
      </c>
      <c r="F17" s="122"/>
      <c r="G17" s="118">
        <v>-427749</v>
      </c>
      <c r="H17" s="122"/>
      <c r="I17" s="122"/>
      <c r="J17" s="122"/>
      <c r="K17" s="123"/>
      <c r="L17" s="68"/>
      <c r="M17" s="124"/>
      <c r="N17" s="125"/>
      <c r="O17" s="70"/>
    </row>
    <row r="18" spans="1:18" x14ac:dyDescent="0.2">
      <c r="A18" s="62"/>
      <c r="B18" s="63"/>
      <c r="C18" s="63"/>
      <c r="D18" s="64"/>
      <c r="E18" s="75" t="s">
        <v>29</v>
      </c>
      <c r="F18" s="122"/>
      <c r="G18" s="118">
        <f>G17-G16</f>
        <v>37106</v>
      </c>
      <c r="H18" s="122"/>
      <c r="I18" s="122"/>
      <c r="J18" s="122"/>
      <c r="K18" s="123"/>
      <c r="L18" s="68"/>
      <c r="M18" s="124"/>
      <c r="N18" s="126"/>
      <c r="O18" s="70"/>
    </row>
    <row r="19" spans="1:18" s="106" customFormat="1" ht="17" thickBot="1" x14ac:dyDescent="0.25">
      <c r="A19" s="95"/>
      <c r="B19" s="96"/>
      <c r="C19" s="97"/>
      <c r="D19" s="98"/>
      <c r="E19" s="130" t="s">
        <v>110</v>
      </c>
      <c r="F19" s="131">
        <f>F11+F16</f>
        <v>0</v>
      </c>
      <c r="G19" s="132">
        <f t="shared" ref="G19:N19" si="4">G11+G16</f>
        <v>-855498</v>
      </c>
      <c r="H19" s="131">
        <f t="shared" si="4"/>
        <v>464855</v>
      </c>
      <c r="I19" s="131">
        <f t="shared" si="4"/>
        <v>0</v>
      </c>
      <c r="J19" s="131">
        <f t="shared" si="4"/>
        <v>0</v>
      </c>
      <c r="K19" s="131">
        <f t="shared" si="4"/>
        <v>0</v>
      </c>
      <c r="L19" s="101">
        <f t="shared" si="4"/>
        <v>-390643</v>
      </c>
      <c r="M19" s="133">
        <f t="shared" si="4"/>
        <v>0</v>
      </c>
      <c r="N19" s="134">
        <f t="shared" si="4"/>
        <v>-2</v>
      </c>
      <c r="O19" s="104"/>
      <c r="P19"/>
      <c r="Q19"/>
      <c r="R19"/>
    </row>
    <row r="20" spans="1:18" ht="17" thickTop="1" x14ac:dyDescent="0.2"/>
    <row r="21" spans="1:18" x14ac:dyDescent="0.2">
      <c r="B21" s="107"/>
      <c r="E21" s="108" t="s">
        <v>112</v>
      </c>
      <c r="F21" s="109"/>
      <c r="G21" s="109">
        <f>G12+G17</f>
        <v>-855498</v>
      </c>
      <c r="L21" s="110"/>
    </row>
    <row r="22" spans="1:18" x14ac:dyDescent="0.2">
      <c r="E22" s="108" t="s">
        <v>29</v>
      </c>
      <c r="F22" s="109"/>
      <c r="G22" s="111">
        <f>G21-G19</f>
        <v>0</v>
      </c>
      <c r="K22" s="113"/>
      <c r="L22" s="110"/>
    </row>
    <row r="23" spans="1:18" x14ac:dyDescent="0.2">
      <c r="E23" s="108"/>
      <c r="F23" s="109"/>
      <c r="G23" s="111"/>
      <c r="K23" s="113"/>
      <c r="L23" s="110"/>
    </row>
    <row r="45" ht="37" customHeight="1" x14ac:dyDescent="0.2"/>
  </sheetData>
  <sheetProtection algorithmName="SHA-512" hashValue="aYTeJtIWacuFSbEg6IhsqfOWcOeqU046AM9GG55oxkWMS+l7Nk+nBVs9SvQ5oJS8AnjOXJHLKX82nDmkR2OM7A==" saltValue="8Wn21EYr61Z4gKUUchCLDw==" spinCount="100000" sheet="1" objects="1" scenarios="1"/>
  <mergeCells count="3">
    <mergeCell ref="A6:B6"/>
    <mergeCell ref="A8:O8"/>
    <mergeCell ref="A14:O14"/>
  </mergeCells>
  <pageMargins left="0.7" right="0.7" top="0.75" bottom="0.75" header="0.3" footer="0.3"/>
  <pageSetup paperSize="5" scale="66"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B2619-9E41-1046-AFA5-FEBCB5B045F0}">
  <dimension ref="A1:T79"/>
  <sheetViews>
    <sheetView zoomScaleNormal="100" workbookViewId="0">
      <selection activeCell="E1" sqref="E1"/>
    </sheetView>
  </sheetViews>
  <sheetFormatPr baseColWidth="10" defaultColWidth="8.83203125" defaultRowHeight="16" x14ac:dyDescent="0.2"/>
  <cols>
    <col min="1" max="1" width="5.6640625" customWidth="1"/>
    <col min="2" max="2" width="6" customWidth="1"/>
    <col min="3" max="3" width="7.83203125" customWidth="1"/>
    <col min="4" max="4" width="12.5" customWidth="1"/>
    <col min="5" max="5" width="42.83203125" customWidth="1"/>
    <col min="6" max="11" width="12.6640625" customWidth="1"/>
    <col min="12" max="12" width="15.5" customWidth="1"/>
    <col min="13" max="13" width="7.6640625" customWidth="1"/>
    <col min="14" max="14" width="8.6640625" customWidth="1"/>
    <col min="15" max="15" width="45.5" customWidth="1"/>
    <col min="16" max="16" width="1.1640625" customWidth="1"/>
    <col min="17" max="17" width="29.5" customWidth="1"/>
    <col min="18" max="18" width="32.5" customWidth="1"/>
  </cols>
  <sheetData>
    <row r="1" spans="1:20" ht="46" thickBot="1" x14ac:dyDescent="0.5">
      <c r="A1" s="1" t="s">
        <v>0</v>
      </c>
      <c r="B1" s="2"/>
      <c r="C1" s="2"/>
      <c r="D1" s="3"/>
      <c r="E1" s="4"/>
      <c r="F1" s="5"/>
      <c r="G1" s="4"/>
      <c r="H1" s="4"/>
      <c r="I1" s="4"/>
      <c r="J1" s="4"/>
      <c r="K1" s="4"/>
      <c r="L1" s="6"/>
      <c r="M1" s="7"/>
      <c r="N1" s="7"/>
      <c r="O1" s="8"/>
    </row>
    <row r="2" spans="1:20" ht="17" thickBot="1" x14ac:dyDescent="0.25">
      <c r="A2" s="10" t="s">
        <v>42</v>
      </c>
      <c r="B2" s="11"/>
      <c r="C2" s="12"/>
      <c r="D2" s="12"/>
      <c r="E2" s="13"/>
      <c r="F2" s="13"/>
      <c r="G2" s="13"/>
      <c r="H2" s="14"/>
      <c r="I2" s="13"/>
      <c r="J2" s="15"/>
      <c r="K2" s="15"/>
      <c r="N2" s="16"/>
      <c r="O2" s="17"/>
    </row>
    <row r="3" spans="1:20" x14ac:dyDescent="0.2">
      <c r="A3" s="18"/>
      <c r="B3" s="19"/>
      <c r="C3" s="19"/>
      <c r="D3" s="19"/>
      <c r="E3" s="19"/>
      <c r="F3" s="19"/>
      <c r="G3" s="19"/>
      <c r="H3" s="19"/>
      <c r="I3" s="19"/>
      <c r="J3" s="19"/>
      <c r="K3" s="19"/>
      <c r="L3" s="19"/>
      <c r="M3" s="20"/>
      <c r="N3" s="20"/>
      <c r="O3" s="21"/>
    </row>
    <row r="4" spans="1:20" ht="17" thickBot="1" x14ac:dyDescent="0.25">
      <c r="A4" s="22"/>
      <c r="B4" s="23"/>
      <c r="C4" s="23"/>
      <c r="D4" s="23"/>
      <c r="E4" s="24" t="s">
        <v>1</v>
      </c>
      <c r="F4" s="24"/>
      <c r="G4" s="25"/>
      <c r="H4" s="25"/>
      <c r="I4" s="25"/>
      <c r="J4" s="25"/>
      <c r="K4" s="25"/>
      <c r="L4" s="25"/>
      <c r="M4" s="26"/>
      <c r="N4" s="26"/>
      <c r="O4" s="27"/>
    </row>
    <row r="5" spans="1:20" ht="18" thickTop="1" thickBot="1" x14ac:dyDescent="0.25">
      <c r="A5" s="29">
        <v>1</v>
      </c>
      <c r="B5" s="30">
        <v>2</v>
      </c>
      <c r="C5" s="30">
        <v>3</v>
      </c>
      <c r="D5" s="30">
        <v>4</v>
      </c>
      <c r="E5" s="30">
        <v>5</v>
      </c>
      <c r="F5" s="30">
        <v>6</v>
      </c>
      <c r="G5" s="30">
        <v>7</v>
      </c>
      <c r="H5" s="30">
        <v>8</v>
      </c>
      <c r="I5" s="30">
        <v>9</v>
      </c>
      <c r="J5" s="30">
        <v>10</v>
      </c>
      <c r="K5" s="30">
        <v>11</v>
      </c>
      <c r="L5" s="30">
        <v>12</v>
      </c>
      <c r="M5" s="30">
        <v>13</v>
      </c>
      <c r="N5" s="31">
        <v>14</v>
      </c>
      <c r="O5" s="32">
        <v>16</v>
      </c>
    </row>
    <row r="6" spans="1:20" s="44" customFormat="1" ht="53.25" customHeight="1" thickTop="1" thickBot="1" x14ac:dyDescent="0.25">
      <c r="A6" s="172" t="s">
        <v>2</v>
      </c>
      <c r="B6" s="173"/>
      <c r="C6" s="34" t="s">
        <v>3</v>
      </c>
      <c r="D6" s="34" t="s">
        <v>4</v>
      </c>
      <c r="E6" s="34" t="s">
        <v>5</v>
      </c>
      <c r="F6" s="35" t="s">
        <v>6</v>
      </c>
      <c r="G6" s="36" t="s">
        <v>7</v>
      </c>
      <c r="H6" s="37" t="s">
        <v>8</v>
      </c>
      <c r="I6" s="36" t="s">
        <v>9</v>
      </c>
      <c r="J6" s="36" t="s">
        <v>10</v>
      </c>
      <c r="K6" s="38" t="s">
        <v>11</v>
      </c>
      <c r="L6" s="39" t="s">
        <v>12</v>
      </c>
      <c r="M6" s="40" t="s">
        <v>13</v>
      </c>
      <c r="N6" s="41" t="s">
        <v>14</v>
      </c>
      <c r="O6" s="42" t="s">
        <v>15</v>
      </c>
      <c r="P6"/>
      <c r="Q6"/>
      <c r="T6" s="45"/>
    </row>
    <row r="7" spans="1:20" s="44" customFormat="1" ht="27" thickTop="1" x14ac:dyDescent="0.2">
      <c r="A7" s="46" t="s">
        <v>16</v>
      </c>
      <c r="B7" s="47" t="s">
        <v>39</v>
      </c>
      <c r="C7" s="47"/>
      <c r="D7" s="48"/>
      <c r="E7" s="48"/>
      <c r="F7" s="49"/>
      <c r="G7" s="50"/>
      <c r="H7" s="50"/>
      <c r="I7" s="50"/>
      <c r="J7" s="50"/>
      <c r="K7" s="50"/>
      <c r="L7" s="50"/>
      <c r="M7" s="49"/>
      <c r="N7" s="51"/>
      <c r="O7" s="52"/>
      <c r="P7"/>
      <c r="Q7"/>
    </row>
    <row r="8" spans="1:20" x14ac:dyDescent="0.2">
      <c r="A8" s="174" t="s">
        <v>51</v>
      </c>
      <c r="B8" s="175"/>
      <c r="C8" s="175"/>
      <c r="D8" s="175"/>
      <c r="E8" s="175"/>
      <c r="F8" s="175"/>
      <c r="G8" s="175"/>
      <c r="H8" s="175"/>
      <c r="I8" s="175"/>
      <c r="J8" s="175"/>
      <c r="K8" s="175"/>
      <c r="L8" s="175"/>
      <c r="M8" s="175"/>
      <c r="N8" s="175"/>
      <c r="O8" s="176"/>
    </row>
    <row r="9" spans="1:20" s="58" customFormat="1" ht="65" x14ac:dyDescent="0.2">
      <c r="A9" s="53">
        <v>1</v>
      </c>
      <c r="B9" s="54"/>
      <c r="C9" s="80" t="s">
        <v>18</v>
      </c>
      <c r="D9" s="81" t="s">
        <v>24</v>
      </c>
      <c r="E9" s="56" t="s">
        <v>36</v>
      </c>
      <c r="F9" s="88">
        <f>-1120680</f>
        <v>-1120680</v>
      </c>
      <c r="G9" s="78"/>
      <c r="H9" s="78">
        <v>-1120680</v>
      </c>
      <c r="I9" s="78"/>
      <c r="J9" s="78"/>
      <c r="K9" s="82"/>
      <c r="L9" s="89">
        <f>SUM(F9:K9)</f>
        <v>-2241360</v>
      </c>
      <c r="M9" s="90">
        <v>-1</v>
      </c>
      <c r="N9" s="84">
        <v>-1</v>
      </c>
      <c r="O9" s="61" t="s">
        <v>88</v>
      </c>
      <c r="P9"/>
      <c r="Q9"/>
    </row>
    <row r="10" spans="1:20" s="87" customFormat="1" ht="104" x14ac:dyDescent="0.2">
      <c r="A10" s="53">
        <v>2</v>
      </c>
      <c r="B10" s="54"/>
      <c r="C10" s="80" t="s">
        <v>18</v>
      </c>
      <c r="D10" s="81" t="s">
        <v>23</v>
      </c>
      <c r="E10" s="56" t="s">
        <v>74</v>
      </c>
      <c r="F10" s="88"/>
      <c r="G10" s="78"/>
      <c r="H10" s="78">
        <v>-204240</v>
      </c>
      <c r="I10" s="78"/>
      <c r="J10" s="78"/>
      <c r="K10" s="82"/>
      <c r="L10" s="89">
        <f>SUM(F10:K10)</f>
        <v>-204240</v>
      </c>
      <c r="M10" s="90"/>
      <c r="N10" s="84"/>
      <c r="O10" s="61" t="s">
        <v>61</v>
      </c>
      <c r="P10"/>
      <c r="Q10"/>
    </row>
    <row r="11" spans="1:20" s="58" customFormat="1" ht="91" x14ac:dyDescent="0.2">
      <c r="A11" s="53">
        <v>3</v>
      </c>
      <c r="B11" s="54"/>
      <c r="C11" s="80" t="s">
        <v>18</v>
      </c>
      <c r="D11" s="81" t="s">
        <v>23</v>
      </c>
      <c r="E11" s="56" t="s">
        <v>73</v>
      </c>
      <c r="F11" s="88">
        <v>-57112</v>
      </c>
      <c r="G11" s="78"/>
      <c r="H11" s="78">
        <v>-190233</v>
      </c>
      <c r="I11" s="78"/>
      <c r="J11" s="78"/>
      <c r="K11" s="82"/>
      <c r="L11" s="89">
        <f>SUM(F11:K11)</f>
        <v>-247345</v>
      </c>
      <c r="M11" s="90"/>
      <c r="N11" s="84"/>
      <c r="O11" s="61" t="s">
        <v>109</v>
      </c>
      <c r="P11"/>
      <c r="Q11"/>
    </row>
    <row r="12" spans="1:20" s="87" customFormat="1" ht="104" x14ac:dyDescent="0.2">
      <c r="A12" s="53">
        <v>4</v>
      </c>
      <c r="B12" s="54"/>
      <c r="C12" s="80" t="s">
        <v>47</v>
      </c>
      <c r="D12" s="81" t="s">
        <v>23</v>
      </c>
      <c r="E12" s="56" t="s">
        <v>73</v>
      </c>
      <c r="F12" s="88">
        <v>-117687</v>
      </c>
      <c r="G12" s="78"/>
      <c r="H12" s="78">
        <v>-267446</v>
      </c>
      <c r="I12" s="78"/>
      <c r="J12" s="78"/>
      <c r="K12" s="82"/>
      <c r="L12" s="89">
        <f t="shared" ref="L12" si="0">SUM(F12:K12)</f>
        <v>-385133</v>
      </c>
      <c r="M12" s="90"/>
      <c r="N12" s="84"/>
      <c r="O12" s="61" t="s">
        <v>89</v>
      </c>
      <c r="P12"/>
      <c r="Q12"/>
    </row>
    <row r="13" spans="1:20" s="58" customFormat="1" ht="78" x14ac:dyDescent="0.2">
      <c r="A13" s="53">
        <v>5</v>
      </c>
      <c r="B13" s="54"/>
      <c r="C13" s="80" t="s">
        <v>18</v>
      </c>
      <c r="D13" s="81" t="s">
        <v>23</v>
      </c>
      <c r="E13" s="56" t="s">
        <v>73</v>
      </c>
      <c r="F13" s="88">
        <v>-75067</v>
      </c>
      <c r="G13" s="88"/>
      <c r="H13" s="88">
        <v>-169326</v>
      </c>
      <c r="I13" s="88"/>
      <c r="J13" s="88"/>
      <c r="K13" s="137"/>
      <c r="L13" s="89">
        <f t="shared" ref="L13" si="1">SUM(F13:K13)</f>
        <v>-244393</v>
      </c>
      <c r="M13" s="90"/>
      <c r="N13" s="84"/>
      <c r="O13" s="61" t="s">
        <v>99</v>
      </c>
      <c r="P13"/>
      <c r="Q13"/>
    </row>
    <row r="14" spans="1:20" s="87" customFormat="1" ht="104" x14ac:dyDescent="0.2">
      <c r="A14" s="53">
        <v>6</v>
      </c>
      <c r="B14" s="54"/>
      <c r="C14" s="80" t="s">
        <v>47</v>
      </c>
      <c r="D14" s="81" t="s">
        <v>23</v>
      </c>
      <c r="E14" s="56" t="s">
        <v>87</v>
      </c>
      <c r="F14" s="88"/>
      <c r="G14" s="78"/>
      <c r="H14" s="78">
        <v>-375875</v>
      </c>
      <c r="I14" s="78"/>
      <c r="J14" s="78"/>
      <c r="K14" s="82"/>
      <c r="L14" s="89">
        <f>SUM(F14:K14)</f>
        <v>-375875</v>
      </c>
      <c r="M14" s="90">
        <v>-1</v>
      </c>
      <c r="N14" s="84">
        <v>-1</v>
      </c>
      <c r="O14" s="61" t="s">
        <v>63</v>
      </c>
      <c r="P14"/>
      <c r="Q14"/>
    </row>
    <row r="15" spans="1:20" s="87" customFormat="1" ht="91" x14ac:dyDescent="0.2">
      <c r="A15" s="53">
        <v>7</v>
      </c>
      <c r="B15" s="54"/>
      <c r="C15" s="80" t="s">
        <v>18</v>
      </c>
      <c r="D15" s="81" t="s">
        <v>23</v>
      </c>
      <c r="E15" s="56" t="s">
        <v>74</v>
      </c>
      <c r="F15" s="88"/>
      <c r="G15" s="78"/>
      <c r="H15" s="78">
        <v>-320000</v>
      </c>
      <c r="I15" s="78"/>
      <c r="J15" s="78"/>
      <c r="K15" s="82"/>
      <c r="L15" s="89">
        <f t="shared" ref="L15:L18" si="2">SUM(F15:K15)</f>
        <v>-320000</v>
      </c>
      <c r="M15" s="90"/>
      <c r="N15" s="84"/>
      <c r="O15" s="61" t="s">
        <v>64</v>
      </c>
      <c r="P15"/>
      <c r="Q15"/>
    </row>
    <row r="16" spans="1:20" s="58" customFormat="1" ht="130" x14ac:dyDescent="0.2">
      <c r="A16" s="53">
        <v>8</v>
      </c>
      <c r="B16" s="54"/>
      <c r="C16" s="80" t="s">
        <v>18</v>
      </c>
      <c r="D16" s="81" t="s">
        <v>23</v>
      </c>
      <c r="E16" s="56" t="s">
        <v>74</v>
      </c>
      <c r="F16" s="88"/>
      <c r="G16" s="78"/>
      <c r="H16" s="78">
        <v>-250512</v>
      </c>
      <c r="I16" s="78"/>
      <c r="J16" s="78"/>
      <c r="K16" s="82"/>
      <c r="L16" s="89">
        <f t="shared" si="2"/>
        <v>-250512</v>
      </c>
      <c r="M16" s="90"/>
      <c r="N16" s="84"/>
      <c r="O16" s="61" t="s">
        <v>62</v>
      </c>
      <c r="P16"/>
      <c r="Q16"/>
    </row>
    <row r="17" spans="1:17" s="87" customFormat="1" ht="104" x14ac:dyDescent="0.2">
      <c r="A17" s="53">
        <v>9</v>
      </c>
      <c r="B17" s="54"/>
      <c r="C17" s="80" t="s">
        <v>18</v>
      </c>
      <c r="D17" s="81" t="s">
        <v>23</v>
      </c>
      <c r="E17" s="56" t="s">
        <v>75</v>
      </c>
      <c r="F17" s="88"/>
      <c r="G17" s="78"/>
      <c r="H17" s="78">
        <v>-6586</v>
      </c>
      <c r="I17" s="78"/>
      <c r="J17" s="78"/>
      <c r="K17" s="82"/>
      <c r="L17" s="89">
        <f t="shared" si="2"/>
        <v>-6586</v>
      </c>
      <c r="M17" s="90"/>
      <c r="N17" s="84"/>
      <c r="O17" s="61" t="s">
        <v>65</v>
      </c>
      <c r="P17"/>
      <c r="Q17"/>
    </row>
    <row r="18" spans="1:17" s="87" customFormat="1" ht="104" x14ac:dyDescent="0.2">
      <c r="A18" s="53">
        <v>10</v>
      </c>
      <c r="B18" s="54"/>
      <c r="C18" s="80" t="s">
        <v>18</v>
      </c>
      <c r="D18" s="81" t="s">
        <v>23</v>
      </c>
      <c r="E18" s="56" t="s">
        <v>75</v>
      </c>
      <c r="F18" s="88"/>
      <c r="G18" s="88"/>
      <c r="H18" s="78">
        <v>-54985</v>
      </c>
      <c r="I18" s="78"/>
      <c r="J18" s="78"/>
      <c r="K18" s="137"/>
      <c r="L18" s="89">
        <f t="shared" si="2"/>
        <v>-54985</v>
      </c>
      <c r="M18" s="90"/>
      <c r="N18" s="84"/>
      <c r="O18" s="61" t="s">
        <v>66</v>
      </c>
      <c r="P18"/>
      <c r="Q18"/>
    </row>
    <row r="19" spans="1:17" s="87" customFormat="1" ht="52" x14ac:dyDescent="0.2">
      <c r="A19" s="53">
        <v>11</v>
      </c>
      <c r="B19" s="54"/>
      <c r="C19" s="80" t="s">
        <v>18</v>
      </c>
      <c r="D19" s="81" t="s">
        <v>24</v>
      </c>
      <c r="E19" s="56" t="s">
        <v>76</v>
      </c>
      <c r="F19" s="88"/>
      <c r="G19" s="88"/>
      <c r="H19" s="88">
        <v>-206746</v>
      </c>
      <c r="I19" s="88"/>
      <c r="J19" s="88"/>
      <c r="K19" s="137"/>
      <c r="L19" s="89">
        <f t="shared" ref="L19:L20" si="3">SUM(F19:K19)</f>
        <v>-206746</v>
      </c>
      <c r="M19" s="90"/>
      <c r="N19" s="84"/>
      <c r="O19" s="61" t="s">
        <v>95</v>
      </c>
      <c r="P19"/>
      <c r="Q19"/>
    </row>
    <row r="20" spans="1:17" s="87" customFormat="1" ht="78" x14ac:dyDescent="0.2">
      <c r="A20" s="53">
        <v>12</v>
      </c>
      <c r="B20" s="54"/>
      <c r="C20" s="80" t="s">
        <v>18</v>
      </c>
      <c r="D20" s="81" t="s">
        <v>24</v>
      </c>
      <c r="E20" s="56" t="s">
        <v>80</v>
      </c>
      <c r="F20" s="88"/>
      <c r="G20" s="88"/>
      <c r="H20" s="88">
        <v>-156869</v>
      </c>
      <c r="I20" s="88"/>
      <c r="J20" s="88"/>
      <c r="K20" s="137"/>
      <c r="L20" s="89">
        <f t="shared" si="3"/>
        <v>-156869</v>
      </c>
      <c r="M20" s="90"/>
      <c r="N20" s="84"/>
      <c r="O20" s="61" t="s">
        <v>94</v>
      </c>
      <c r="P20"/>
      <c r="Q20"/>
    </row>
    <row r="21" spans="1:17" s="87" customFormat="1" ht="78" x14ac:dyDescent="0.2">
      <c r="A21" s="53">
        <v>13</v>
      </c>
      <c r="B21" s="54"/>
      <c r="C21" s="80" t="s">
        <v>18</v>
      </c>
      <c r="D21" s="81" t="s">
        <v>24</v>
      </c>
      <c r="E21" s="56" t="s">
        <v>25</v>
      </c>
      <c r="F21" s="88"/>
      <c r="G21" s="88"/>
      <c r="H21" s="88">
        <v>-159629</v>
      </c>
      <c r="I21" s="88"/>
      <c r="J21" s="88"/>
      <c r="K21" s="137"/>
      <c r="L21" s="89">
        <f t="shared" ref="L21:L23" si="4">SUM(F21:K21)</f>
        <v>-159629</v>
      </c>
      <c r="M21" s="90"/>
      <c r="N21" s="84"/>
      <c r="O21" s="61" t="s">
        <v>104</v>
      </c>
      <c r="P21"/>
      <c r="Q21"/>
    </row>
    <row r="22" spans="1:17" s="87" customFormat="1" ht="52" x14ac:dyDescent="0.2">
      <c r="A22" s="53">
        <v>14</v>
      </c>
      <c r="B22" s="54"/>
      <c r="C22" s="80" t="s">
        <v>18</v>
      </c>
      <c r="D22" s="81" t="s">
        <v>24</v>
      </c>
      <c r="E22" s="56" t="s">
        <v>81</v>
      </c>
      <c r="F22" s="88"/>
      <c r="G22" s="88"/>
      <c r="H22" s="88">
        <f>-22425-100000</f>
        <v>-122425</v>
      </c>
      <c r="I22" s="88"/>
      <c r="J22" s="88"/>
      <c r="K22" s="137"/>
      <c r="L22" s="89">
        <f t="shared" si="4"/>
        <v>-122425</v>
      </c>
      <c r="M22" s="90"/>
      <c r="N22" s="84"/>
      <c r="O22" s="61" t="s">
        <v>105</v>
      </c>
      <c r="P22"/>
      <c r="Q22"/>
    </row>
    <row r="23" spans="1:17" s="87" customFormat="1" ht="52" x14ac:dyDescent="0.2">
      <c r="A23" s="53">
        <v>15</v>
      </c>
      <c r="B23" s="54"/>
      <c r="C23" s="80" t="s">
        <v>18</v>
      </c>
      <c r="D23" s="81" t="s">
        <v>24</v>
      </c>
      <c r="E23" s="56" t="s">
        <v>82</v>
      </c>
      <c r="F23" s="88"/>
      <c r="G23" s="88"/>
      <c r="H23" s="88">
        <f>-3651-50000</f>
        <v>-53651</v>
      </c>
      <c r="I23" s="88"/>
      <c r="J23" s="88"/>
      <c r="K23" s="137"/>
      <c r="L23" s="89">
        <f t="shared" si="4"/>
        <v>-53651</v>
      </c>
      <c r="M23" s="90"/>
      <c r="N23" s="84"/>
      <c r="O23" s="61" t="s">
        <v>106</v>
      </c>
      <c r="P23"/>
      <c r="Q23"/>
    </row>
    <row r="24" spans="1:17" s="87" customFormat="1" ht="104" x14ac:dyDescent="0.2">
      <c r="A24" s="53">
        <v>16</v>
      </c>
      <c r="B24" s="54"/>
      <c r="C24" s="80" t="s">
        <v>18</v>
      </c>
      <c r="D24" s="81" t="s">
        <v>23</v>
      </c>
      <c r="E24" s="56" t="s">
        <v>77</v>
      </c>
      <c r="F24" s="88"/>
      <c r="G24" s="88"/>
      <c r="H24" s="78">
        <v>-150000</v>
      </c>
      <c r="I24" s="78"/>
      <c r="J24" s="78"/>
      <c r="K24" s="137"/>
      <c r="L24" s="89">
        <f t="shared" ref="L24:L25" si="5">SUM(F24:K24)</f>
        <v>-150000</v>
      </c>
      <c r="M24" s="90"/>
      <c r="N24" s="84"/>
      <c r="O24" s="61" t="s">
        <v>67</v>
      </c>
      <c r="P24"/>
      <c r="Q24"/>
    </row>
    <row r="25" spans="1:17" s="87" customFormat="1" ht="104" x14ac:dyDescent="0.2">
      <c r="A25" s="53">
        <v>17</v>
      </c>
      <c r="B25" s="54"/>
      <c r="C25" s="80" t="s">
        <v>18</v>
      </c>
      <c r="D25" s="81" t="s">
        <v>23</v>
      </c>
      <c r="E25" s="56" t="s">
        <v>77</v>
      </c>
      <c r="F25" s="88"/>
      <c r="G25" s="88"/>
      <c r="H25" s="78">
        <v>-156654</v>
      </c>
      <c r="I25" s="78"/>
      <c r="J25" s="78"/>
      <c r="K25" s="137"/>
      <c r="L25" s="89">
        <f t="shared" si="5"/>
        <v>-156654</v>
      </c>
      <c r="M25" s="90">
        <v>-1</v>
      </c>
      <c r="N25" s="84">
        <v>-1</v>
      </c>
      <c r="O25" s="61" t="s">
        <v>68</v>
      </c>
      <c r="P25"/>
      <c r="Q25"/>
    </row>
    <row r="26" spans="1:17" x14ac:dyDescent="0.2">
      <c r="A26" s="62"/>
      <c r="B26" s="63"/>
      <c r="C26" s="63"/>
      <c r="D26" s="64"/>
      <c r="E26" s="65" t="s">
        <v>27</v>
      </c>
      <c r="F26" s="66">
        <f t="shared" ref="F26:G26" si="6">SUM(F9:F25)</f>
        <v>-1370546</v>
      </c>
      <c r="G26" s="66">
        <f t="shared" si="6"/>
        <v>0</v>
      </c>
      <c r="H26" s="66">
        <f>SUM(H9:H25)</f>
        <v>-3965857</v>
      </c>
      <c r="I26" s="67">
        <f t="shared" ref="I26" si="7">SUM(I9:I25)</f>
        <v>0</v>
      </c>
      <c r="J26" s="66">
        <f t="shared" ref="J26:K26" si="8">SUM(J9:J25)</f>
        <v>0</v>
      </c>
      <c r="K26" s="67">
        <f t="shared" si="8"/>
        <v>0</v>
      </c>
      <c r="L26" s="68">
        <f t="shared" ref="L26" si="9">SUM(L9:L25)</f>
        <v>-5336403</v>
      </c>
      <c r="M26" s="67">
        <f t="shared" ref="M26:N26" si="10">SUM(M9:M25)</f>
        <v>-3</v>
      </c>
      <c r="N26" s="69">
        <f t="shared" si="10"/>
        <v>-3</v>
      </c>
      <c r="O26" s="70"/>
    </row>
    <row r="27" spans="1:17" x14ac:dyDescent="0.2">
      <c r="A27" s="62"/>
      <c r="B27" s="63"/>
      <c r="C27" s="63"/>
      <c r="D27" s="64"/>
      <c r="E27" s="65" t="s">
        <v>28</v>
      </c>
      <c r="F27" s="72"/>
      <c r="G27" s="72"/>
      <c r="H27" s="66">
        <v>-4013283</v>
      </c>
      <c r="I27" s="72"/>
      <c r="J27" s="72"/>
      <c r="K27" s="73"/>
      <c r="L27" s="68"/>
      <c r="M27" s="74"/>
      <c r="N27" s="69"/>
      <c r="O27" s="70"/>
    </row>
    <row r="28" spans="1:17" x14ac:dyDescent="0.2">
      <c r="A28" s="62"/>
      <c r="B28" s="63"/>
      <c r="C28" s="63"/>
      <c r="D28" s="64"/>
      <c r="E28" s="75" t="s">
        <v>29</v>
      </c>
      <c r="F28" s="72"/>
      <c r="G28" s="72"/>
      <c r="H28" s="66">
        <f>H27-H26</f>
        <v>-47426</v>
      </c>
      <c r="I28" s="72"/>
      <c r="J28" s="72"/>
      <c r="K28" s="73"/>
      <c r="L28" s="68"/>
      <c r="M28" s="74"/>
      <c r="N28" s="76"/>
      <c r="O28" s="70"/>
    </row>
    <row r="29" spans="1:17" x14ac:dyDescent="0.2">
      <c r="A29" s="174" t="s">
        <v>52</v>
      </c>
      <c r="B29" s="175"/>
      <c r="C29" s="175"/>
      <c r="D29" s="175"/>
      <c r="E29" s="175"/>
      <c r="F29" s="175"/>
      <c r="G29" s="175"/>
      <c r="H29" s="175"/>
      <c r="I29" s="175"/>
      <c r="J29" s="175"/>
      <c r="K29" s="175"/>
      <c r="L29" s="175"/>
      <c r="M29" s="175"/>
      <c r="N29" s="175"/>
      <c r="O29" s="176"/>
    </row>
    <row r="30" spans="1:17" s="87" customFormat="1" ht="39" x14ac:dyDescent="0.2">
      <c r="A30" s="53">
        <v>18</v>
      </c>
      <c r="B30" s="54"/>
      <c r="C30" s="80" t="s">
        <v>18</v>
      </c>
      <c r="D30" s="81" t="s">
        <v>24</v>
      </c>
      <c r="E30" s="56" t="s">
        <v>76</v>
      </c>
      <c r="F30" s="88"/>
      <c r="G30" s="78"/>
      <c r="H30" s="78">
        <v>-200000</v>
      </c>
      <c r="I30" s="78"/>
      <c r="J30" s="78"/>
      <c r="K30" s="82"/>
      <c r="L30" s="89">
        <f t="shared" ref="L30" si="11">SUM(F30:K30)</f>
        <v>-200000</v>
      </c>
      <c r="M30" s="83"/>
      <c r="N30" s="84"/>
      <c r="O30" s="61" t="s">
        <v>46</v>
      </c>
      <c r="P30"/>
      <c r="Q30"/>
    </row>
    <row r="31" spans="1:17" s="87" customFormat="1" ht="143" x14ac:dyDescent="0.2">
      <c r="A31" s="53">
        <v>19</v>
      </c>
      <c r="B31" s="54"/>
      <c r="C31" s="80" t="s">
        <v>18</v>
      </c>
      <c r="D31" s="81" t="s">
        <v>19</v>
      </c>
      <c r="E31" s="56" t="s">
        <v>78</v>
      </c>
      <c r="F31" s="88"/>
      <c r="G31" s="88"/>
      <c r="H31" s="78">
        <v>-1423966</v>
      </c>
      <c r="I31" s="78"/>
      <c r="J31" s="78"/>
      <c r="K31" s="137"/>
      <c r="L31" s="89">
        <f t="shared" ref="L31:L32" si="12">SUM(F31:K31)</f>
        <v>-1423966</v>
      </c>
      <c r="M31" s="90">
        <v>-4</v>
      </c>
      <c r="N31" s="84">
        <v>-6.11</v>
      </c>
      <c r="O31" s="61" t="s">
        <v>101</v>
      </c>
      <c r="P31"/>
      <c r="Q31"/>
    </row>
    <row r="32" spans="1:17" s="87" customFormat="1" ht="78" x14ac:dyDescent="0.2">
      <c r="A32" s="53">
        <v>20</v>
      </c>
      <c r="B32" s="54"/>
      <c r="C32" s="80" t="s">
        <v>18</v>
      </c>
      <c r="D32" s="81" t="s">
        <v>19</v>
      </c>
      <c r="E32" s="56" t="s">
        <v>79</v>
      </c>
      <c r="F32" s="88"/>
      <c r="G32" s="88"/>
      <c r="H32" s="78">
        <v>-1751078</v>
      </c>
      <c r="I32" s="78"/>
      <c r="J32" s="78"/>
      <c r="K32" s="137"/>
      <c r="L32" s="89">
        <f t="shared" si="12"/>
        <v>-1751078</v>
      </c>
      <c r="M32" s="90">
        <v>-56</v>
      </c>
      <c r="N32" s="84">
        <v>-16.329999999999998</v>
      </c>
      <c r="O32" s="61" t="s">
        <v>102</v>
      </c>
      <c r="P32"/>
      <c r="Q32"/>
    </row>
    <row r="33" spans="1:18" s="87" customFormat="1" ht="104" x14ac:dyDescent="0.2">
      <c r="A33" s="53">
        <v>21</v>
      </c>
      <c r="B33" s="54"/>
      <c r="C33" s="80" t="s">
        <v>18</v>
      </c>
      <c r="D33" s="81" t="s">
        <v>23</v>
      </c>
      <c r="E33" s="56" t="s">
        <v>77</v>
      </c>
      <c r="F33" s="88"/>
      <c r="G33" s="78"/>
      <c r="H33" s="78">
        <v>-278945</v>
      </c>
      <c r="I33" s="78"/>
      <c r="J33" s="78"/>
      <c r="K33" s="82"/>
      <c r="L33" s="89">
        <f t="shared" ref="L33" si="13">SUM(F33:K33)</f>
        <v>-278945</v>
      </c>
      <c r="M33" s="90"/>
      <c r="N33" s="84"/>
      <c r="O33" s="61" t="s">
        <v>69</v>
      </c>
      <c r="P33"/>
      <c r="Q33"/>
      <c r="R33" s="94"/>
    </row>
    <row r="34" spans="1:18" s="58" customFormat="1" ht="78" x14ac:dyDescent="0.2">
      <c r="A34" s="53">
        <v>22</v>
      </c>
      <c r="B34" s="54"/>
      <c r="C34" s="80" t="s">
        <v>18</v>
      </c>
      <c r="D34" s="81" t="s">
        <v>23</v>
      </c>
      <c r="E34" s="56" t="s">
        <v>32</v>
      </c>
      <c r="F34" s="88">
        <v>-140808</v>
      </c>
      <c r="G34" s="88"/>
      <c r="H34" s="88">
        <v>-186653</v>
      </c>
      <c r="I34" s="88"/>
      <c r="J34" s="88"/>
      <c r="K34" s="137"/>
      <c r="L34" s="89">
        <f>SUM(F34:K34)</f>
        <v>-327461</v>
      </c>
      <c r="M34" s="90">
        <v>-1</v>
      </c>
      <c r="N34" s="84">
        <v>-1</v>
      </c>
      <c r="O34" s="61" t="s">
        <v>90</v>
      </c>
      <c r="P34"/>
      <c r="Q34"/>
    </row>
    <row r="35" spans="1:18" s="58" customFormat="1" ht="78" x14ac:dyDescent="0.2">
      <c r="A35" s="53">
        <v>23</v>
      </c>
      <c r="B35" s="54"/>
      <c r="C35" s="80" t="s">
        <v>18</v>
      </c>
      <c r="D35" s="81" t="s">
        <v>23</v>
      </c>
      <c r="E35" s="56" t="s">
        <v>32</v>
      </c>
      <c r="F35" s="88">
        <v>-92806</v>
      </c>
      <c r="G35" s="88"/>
      <c r="H35" s="88">
        <v>-128849</v>
      </c>
      <c r="I35" s="88"/>
      <c r="J35" s="88"/>
      <c r="K35" s="137"/>
      <c r="L35" s="89">
        <f t="shared" ref="L35:L36" si="14">SUM(F35:K35)</f>
        <v>-221655</v>
      </c>
      <c r="M35" s="90">
        <v>-1</v>
      </c>
      <c r="N35" s="84">
        <v>-1</v>
      </c>
      <c r="O35" s="61" t="s">
        <v>92</v>
      </c>
      <c r="P35"/>
      <c r="Q35"/>
    </row>
    <row r="36" spans="1:18" s="87" customFormat="1" ht="78" x14ac:dyDescent="0.2">
      <c r="A36" s="53">
        <v>24</v>
      </c>
      <c r="B36" s="54"/>
      <c r="C36" s="80" t="s">
        <v>18</v>
      </c>
      <c r="D36" s="81" t="s">
        <v>23</v>
      </c>
      <c r="E36" s="56" t="s">
        <v>32</v>
      </c>
      <c r="F36" s="88"/>
      <c r="G36" s="78"/>
      <c r="H36" s="78">
        <v>-206517</v>
      </c>
      <c r="I36" s="78"/>
      <c r="J36" s="78"/>
      <c r="K36" s="82"/>
      <c r="L36" s="89">
        <f t="shared" si="14"/>
        <v>-206517</v>
      </c>
      <c r="M36" s="90">
        <v>-1</v>
      </c>
      <c r="N36" s="84">
        <v>-1</v>
      </c>
      <c r="O36" s="61" t="s">
        <v>91</v>
      </c>
      <c r="P36"/>
      <c r="Q36"/>
    </row>
    <row r="37" spans="1:18" x14ac:dyDescent="0.2">
      <c r="A37" s="62"/>
      <c r="B37" s="63"/>
      <c r="C37" s="63"/>
      <c r="D37" s="64"/>
      <c r="E37" s="65" t="s">
        <v>34</v>
      </c>
      <c r="F37" s="66">
        <f t="shared" ref="F37:N37" si="15">SUM(F30:F36)</f>
        <v>-233614</v>
      </c>
      <c r="G37" s="66">
        <f t="shared" si="15"/>
        <v>0</v>
      </c>
      <c r="H37" s="66">
        <f t="shared" si="15"/>
        <v>-4176008</v>
      </c>
      <c r="I37" s="66">
        <f t="shared" si="15"/>
        <v>0</v>
      </c>
      <c r="J37" s="66">
        <f t="shared" si="15"/>
        <v>0</v>
      </c>
      <c r="K37" s="66">
        <f t="shared" si="15"/>
        <v>0</v>
      </c>
      <c r="L37" s="68">
        <f t="shared" si="15"/>
        <v>-4409622</v>
      </c>
      <c r="M37" s="67">
        <f t="shared" si="15"/>
        <v>-63</v>
      </c>
      <c r="N37" s="67">
        <f t="shared" si="15"/>
        <v>-25.439999999999998</v>
      </c>
      <c r="O37" s="92"/>
    </row>
    <row r="38" spans="1:18" x14ac:dyDescent="0.2">
      <c r="A38" s="62"/>
      <c r="B38" s="63"/>
      <c r="C38" s="63"/>
      <c r="D38" s="64"/>
      <c r="E38" s="65" t="s">
        <v>28</v>
      </c>
      <c r="F38" s="66"/>
      <c r="G38" s="72"/>
      <c r="H38" s="66">
        <v>-4013283</v>
      </c>
      <c r="I38" s="72"/>
      <c r="J38" s="72"/>
      <c r="K38" s="73"/>
      <c r="L38" s="68"/>
      <c r="M38" s="72"/>
      <c r="N38" s="93"/>
      <c r="O38" s="92"/>
    </row>
    <row r="39" spans="1:18" x14ac:dyDescent="0.2">
      <c r="A39" s="62"/>
      <c r="B39" s="63"/>
      <c r="C39" s="63"/>
      <c r="D39" s="64"/>
      <c r="E39" s="75" t="s">
        <v>29</v>
      </c>
      <c r="F39" s="67"/>
      <c r="G39" s="72"/>
      <c r="H39" s="66">
        <f>H38-H37</f>
        <v>162725</v>
      </c>
      <c r="I39" s="72"/>
      <c r="J39" s="72"/>
      <c r="K39" s="73"/>
      <c r="L39" s="68"/>
      <c r="M39" s="72"/>
      <c r="N39" s="93"/>
      <c r="O39" s="92"/>
    </row>
    <row r="40" spans="1:18" s="106" customFormat="1" ht="17" thickBot="1" x14ac:dyDescent="0.25">
      <c r="A40" s="95"/>
      <c r="B40" s="96"/>
      <c r="C40" s="97"/>
      <c r="D40" s="98"/>
      <c r="E40" s="99" t="s">
        <v>38</v>
      </c>
      <c r="F40" s="100">
        <f t="shared" ref="F40:N40" si="16">F26+F37</f>
        <v>-1604160</v>
      </c>
      <c r="G40" s="100">
        <f t="shared" si="16"/>
        <v>0</v>
      </c>
      <c r="H40" s="100">
        <f t="shared" si="16"/>
        <v>-8141865</v>
      </c>
      <c r="I40" s="100">
        <f t="shared" si="16"/>
        <v>0</v>
      </c>
      <c r="J40" s="100">
        <f t="shared" si="16"/>
        <v>0</v>
      </c>
      <c r="K40" s="100">
        <f t="shared" si="16"/>
        <v>0</v>
      </c>
      <c r="L40" s="101">
        <f t="shared" si="16"/>
        <v>-9746025</v>
      </c>
      <c r="M40" s="102">
        <f t="shared" si="16"/>
        <v>-66</v>
      </c>
      <c r="N40" s="103">
        <f t="shared" si="16"/>
        <v>-28.439999999999998</v>
      </c>
      <c r="O40" s="104"/>
      <c r="P40"/>
      <c r="Q40"/>
    </row>
    <row r="41" spans="1:18" ht="17" thickTop="1" x14ac:dyDescent="0.2"/>
    <row r="42" spans="1:18" x14ac:dyDescent="0.2">
      <c r="B42" s="107"/>
      <c r="E42" s="108" t="s">
        <v>45</v>
      </c>
      <c r="H42" s="109">
        <f>H27+H38</f>
        <v>-8026566</v>
      </c>
      <c r="L42" s="110"/>
    </row>
    <row r="43" spans="1:18" x14ac:dyDescent="0.2">
      <c r="E43" s="108" t="s">
        <v>29</v>
      </c>
      <c r="H43" s="145">
        <f>H42-H40</f>
        <v>115299</v>
      </c>
      <c r="K43" s="113"/>
      <c r="L43" s="110"/>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algorithmName="SHA-512" hashValue="EPUSJmSQKBAeOd4Zn8rPExjulEqNZbq/P1kpnHp+PpKrIzElCUddqHVxoCQ+OlhJ8dwonTC7qTjbKcj1DtNZyQ==" saltValue="0XPoYsSqSG6PvfVngFtd3Q==" spinCount="100000" sheet="1" objects="1" scenarios="1"/>
  <mergeCells count="3">
    <mergeCell ref="A6:B6"/>
    <mergeCell ref="A8:O8"/>
    <mergeCell ref="A29:O29"/>
  </mergeCells>
  <pageMargins left="0.7" right="0.7" top="0.75" bottom="0.75" header="0.3" footer="0.3"/>
  <pageSetup paperSize="5" scale="65"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D25D9-BA01-B94D-82D8-24DC5687EF1A}">
  <dimension ref="A1:T59"/>
  <sheetViews>
    <sheetView zoomScaleNormal="100" workbookViewId="0">
      <selection activeCell="E1" sqref="E1"/>
    </sheetView>
  </sheetViews>
  <sheetFormatPr baseColWidth="10" defaultColWidth="8.83203125" defaultRowHeight="16" x14ac:dyDescent="0.2"/>
  <cols>
    <col min="1" max="1" width="5.6640625" customWidth="1"/>
    <col min="2" max="2" width="6" customWidth="1"/>
    <col min="3" max="3" width="7.83203125" customWidth="1"/>
    <col min="4" max="4" width="12.5" customWidth="1"/>
    <col min="5" max="5" width="42.83203125" customWidth="1"/>
    <col min="6" max="11" width="12.6640625" customWidth="1"/>
    <col min="12" max="12" width="15.5" customWidth="1"/>
    <col min="13" max="13" width="7.6640625" customWidth="1"/>
    <col min="14" max="14" width="8.6640625" customWidth="1"/>
    <col min="15" max="15" width="45.5" customWidth="1"/>
    <col min="16" max="16" width="1.1640625" style="9" customWidth="1"/>
    <col min="17" max="17" width="29.5" style="136" customWidth="1"/>
    <col min="18" max="18" width="32.5" customWidth="1"/>
  </cols>
  <sheetData>
    <row r="1" spans="1:20" ht="46" thickBot="1" x14ac:dyDescent="0.5">
      <c r="A1" s="1" t="s">
        <v>0</v>
      </c>
      <c r="B1" s="2"/>
      <c r="C1" s="2"/>
      <c r="D1" s="3"/>
      <c r="E1" s="4"/>
      <c r="F1" s="5"/>
      <c r="G1" s="4"/>
      <c r="H1" s="4"/>
      <c r="I1" s="4"/>
      <c r="J1" s="4"/>
      <c r="K1" s="4"/>
      <c r="L1" s="6"/>
      <c r="M1" s="7"/>
      <c r="N1" s="7"/>
      <c r="O1" s="8"/>
    </row>
    <row r="2" spans="1:20" ht="17" thickBot="1" x14ac:dyDescent="0.25">
      <c r="A2" s="10" t="s">
        <v>42</v>
      </c>
      <c r="B2" s="11"/>
      <c r="C2" s="12"/>
      <c r="D2" s="12"/>
      <c r="E2" s="13"/>
      <c r="F2" s="13"/>
      <c r="G2" s="13"/>
      <c r="H2" s="14"/>
      <c r="I2" s="13"/>
      <c r="J2" s="15"/>
      <c r="K2" s="15"/>
      <c r="N2" s="16"/>
      <c r="O2" s="17"/>
    </row>
    <row r="3" spans="1:20" x14ac:dyDescent="0.2">
      <c r="A3" s="18"/>
      <c r="B3" s="19"/>
      <c r="C3" s="19"/>
      <c r="D3" s="19"/>
      <c r="E3" s="19"/>
      <c r="F3" s="19"/>
      <c r="G3" s="19"/>
      <c r="H3" s="19"/>
      <c r="I3" s="19"/>
      <c r="J3" s="19"/>
      <c r="K3" s="19"/>
      <c r="L3" s="19"/>
      <c r="M3" s="20"/>
      <c r="N3" s="20"/>
      <c r="O3" s="21"/>
    </row>
    <row r="4" spans="1:20" ht="17" thickBot="1" x14ac:dyDescent="0.25">
      <c r="A4" s="22"/>
      <c r="B4" s="23"/>
      <c r="C4" s="23"/>
      <c r="D4" s="23"/>
      <c r="E4" s="24" t="s">
        <v>1</v>
      </c>
      <c r="F4" s="24"/>
      <c r="G4" s="25"/>
      <c r="H4" s="25"/>
      <c r="I4" s="25"/>
      <c r="J4" s="25"/>
      <c r="K4" s="25"/>
      <c r="L4" s="25"/>
      <c r="M4" s="26"/>
      <c r="N4" s="26"/>
      <c r="O4" s="27"/>
      <c r="P4" s="28"/>
    </row>
    <row r="5" spans="1:20" ht="18" thickTop="1" thickBot="1" x14ac:dyDescent="0.25">
      <c r="A5" s="29">
        <v>1</v>
      </c>
      <c r="B5" s="30">
        <v>2</v>
      </c>
      <c r="C5" s="30">
        <v>3</v>
      </c>
      <c r="D5" s="30">
        <v>4</v>
      </c>
      <c r="E5" s="30">
        <v>5</v>
      </c>
      <c r="F5" s="30">
        <v>6</v>
      </c>
      <c r="G5" s="30">
        <v>7</v>
      </c>
      <c r="H5" s="30">
        <v>8</v>
      </c>
      <c r="I5" s="30">
        <v>9</v>
      </c>
      <c r="J5" s="30">
        <v>10</v>
      </c>
      <c r="K5" s="30">
        <v>11</v>
      </c>
      <c r="L5" s="30">
        <v>12</v>
      </c>
      <c r="M5" s="30">
        <v>13</v>
      </c>
      <c r="N5" s="31">
        <v>14</v>
      </c>
      <c r="O5" s="32">
        <v>16</v>
      </c>
      <c r="P5" s="33"/>
    </row>
    <row r="6" spans="1:20" s="44" customFormat="1" ht="53.25" customHeight="1" thickTop="1" thickBot="1" x14ac:dyDescent="0.2">
      <c r="A6" s="172" t="s">
        <v>2</v>
      </c>
      <c r="B6" s="173"/>
      <c r="C6" s="34" t="s">
        <v>3</v>
      </c>
      <c r="D6" s="34" t="s">
        <v>4</v>
      </c>
      <c r="E6" s="34" t="s">
        <v>5</v>
      </c>
      <c r="F6" s="35" t="s">
        <v>6</v>
      </c>
      <c r="G6" s="36" t="s">
        <v>7</v>
      </c>
      <c r="H6" s="37" t="s">
        <v>8</v>
      </c>
      <c r="I6" s="36" t="s">
        <v>9</v>
      </c>
      <c r="J6" s="36" t="s">
        <v>10</v>
      </c>
      <c r="K6" s="38" t="s">
        <v>11</v>
      </c>
      <c r="L6" s="39" t="s">
        <v>12</v>
      </c>
      <c r="M6" s="40" t="s">
        <v>13</v>
      </c>
      <c r="N6" s="41" t="s">
        <v>14</v>
      </c>
      <c r="O6" s="42" t="s">
        <v>15</v>
      </c>
      <c r="P6" s="43"/>
      <c r="Q6" s="140"/>
      <c r="T6" s="45"/>
    </row>
    <row r="7" spans="1:20" s="44" customFormat="1" ht="27" thickTop="1" x14ac:dyDescent="0.15">
      <c r="A7" s="46" t="s">
        <v>16</v>
      </c>
      <c r="B7" s="47" t="s">
        <v>39</v>
      </c>
      <c r="C7" s="47"/>
      <c r="D7" s="48"/>
      <c r="E7" s="48"/>
      <c r="F7" s="49"/>
      <c r="G7" s="50"/>
      <c r="H7" s="50"/>
      <c r="I7" s="50"/>
      <c r="J7" s="50"/>
      <c r="K7" s="50"/>
      <c r="L7" s="50"/>
      <c r="M7" s="49"/>
      <c r="N7" s="51"/>
      <c r="O7" s="52"/>
      <c r="P7" s="43"/>
      <c r="Q7" s="141"/>
    </row>
    <row r="8" spans="1:20" x14ac:dyDescent="0.2">
      <c r="A8" s="174" t="s">
        <v>48</v>
      </c>
      <c r="B8" s="175"/>
      <c r="C8" s="175"/>
      <c r="D8" s="175"/>
      <c r="E8" s="175"/>
      <c r="F8" s="175"/>
      <c r="G8" s="175"/>
      <c r="H8" s="175"/>
      <c r="I8" s="175"/>
      <c r="J8" s="175"/>
      <c r="K8" s="175"/>
      <c r="L8" s="175"/>
      <c r="M8" s="175"/>
      <c r="N8" s="175"/>
      <c r="O8" s="176"/>
    </row>
    <row r="9" spans="1:20" s="87" customFormat="1" ht="104" x14ac:dyDescent="0.2">
      <c r="A9" s="53">
        <v>1</v>
      </c>
      <c r="B9" s="54"/>
      <c r="C9" s="80" t="s">
        <v>18</v>
      </c>
      <c r="D9" s="81" t="s">
        <v>23</v>
      </c>
      <c r="E9" s="56" t="s">
        <v>77</v>
      </c>
      <c r="F9" s="88"/>
      <c r="G9" s="78"/>
      <c r="H9" s="78"/>
      <c r="I9" s="78"/>
      <c r="J9" s="78">
        <f>-234714-361159</f>
        <v>-595873</v>
      </c>
      <c r="K9" s="82"/>
      <c r="L9" s="89">
        <f>SUM(F9:K9)</f>
        <v>-595873</v>
      </c>
      <c r="M9" s="90"/>
      <c r="N9" s="84"/>
      <c r="O9" s="61" t="s">
        <v>70</v>
      </c>
      <c r="P9" s="60"/>
      <c r="Q9" s="86"/>
      <c r="R9" s="135"/>
    </row>
    <row r="10" spans="1:20" s="87" customFormat="1" ht="78" x14ac:dyDescent="0.2">
      <c r="A10" s="53">
        <v>2</v>
      </c>
      <c r="B10" s="54"/>
      <c r="C10" s="80" t="s">
        <v>18</v>
      </c>
      <c r="D10" s="81" t="s">
        <v>19</v>
      </c>
      <c r="E10" s="56" t="s">
        <v>20</v>
      </c>
      <c r="F10" s="88"/>
      <c r="G10" s="78"/>
      <c r="H10" s="78"/>
      <c r="I10" s="78"/>
      <c r="J10" s="78">
        <v>-404900</v>
      </c>
      <c r="K10" s="82"/>
      <c r="L10" s="57">
        <f>SUM(F10:K10)</f>
        <v>-404900</v>
      </c>
      <c r="M10" s="90"/>
      <c r="N10" s="84"/>
      <c r="O10" s="61" t="s">
        <v>103</v>
      </c>
      <c r="P10" s="60"/>
      <c r="Q10" s="86"/>
    </row>
    <row r="11" spans="1:20" x14ac:dyDescent="0.2">
      <c r="A11" s="62"/>
      <c r="B11" s="63"/>
      <c r="C11" s="63"/>
      <c r="D11" s="64"/>
      <c r="E11" s="65" t="s">
        <v>27</v>
      </c>
      <c r="F11" s="66">
        <f t="shared" ref="F11:N11" si="0">SUM(F9:F10)</f>
        <v>0</v>
      </c>
      <c r="G11" s="66">
        <f t="shared" si="0"/>
        <v>0</v>
      </c>
      <c r="H11" s="66">
        <f t="shared" si="0"/>
        <v>0</v>
      </c>
      <c r="I11" s="67">
        <f t="shared" si="0"/>
        <v>0</v>
      </c>
      <c r="J11" s="66">
        <f t="shared" si="0"/>
        <v>-1000773</v>
      </c>
      <c r="K11" s="67">
        <f t="shared" si="0"/>
        <v>0</v>
      </c>
      <c r="L11" s="68">
        <f t="shared" si="0"/>
        <v>-1000773</v>
      </c>
      <c r="M11" s="67">
        <f t="shared" si="0"/>
        <v>0</v>
      </c>
      <c r="N11" s="69">
        <f t="shared" si="0"/>
        <v>0</v>
      </c>
      <c r="O11" s="70"/>
      <c r="P11" s="71"/>
    </row>
    <row r="12" spans="1:20" x14ac:dyDescent="0.2">
      <c r="A12" s="62"/>
      <c r="B12" s="63"/>
      <c r="C12" s="63"/>
      <c r="D12" s="64"/>
      <c r="E12" s="65" t="s">
        <v>28</v>
      </c>
      <c r="F12" s="72"/>
      <c r="G12" s="72"/>
      <c r="H12" s="66"/>
      <c r="I12" s="66"/>
      <c r="J12" s="66">
        <v>-833243</v>
      </c>
      <c r="K12" s="73"/>
      <c r="L12" s="68"/>
      <c r="M12" s="74"/>
      <c r="N12" s="69"/>
      <c r="O12" s="70"/>
      <c r="P12" s="71"/>
    </row>
    <row r="13" spans="1:20" x14ac:dyDescent="0.2">
      <c r="A13" s="62"/>
      <c r="B13" s="63"/>
      <c r="C13" s="63"/>
      <c r="D13" s="64"/>
      <c r="E13" s="75" t="s">
        <v>29</v>
      </c>
      <c r="F13" s="72"/>
      <c r="G13" s="72"/>
      <c r="H13" s="66"/>
      <c r="I13" s="66"/>
      <c r="J13" s="66">
        <f>J12-J11</f>
        <v>167530</v>
      </c>
      <c r="K13" s="73"/>
      <c r="L13" s="68"/>
      <c r="M13" s="74"/>
      <c r="N13" s="76"/>
      <c r="O13" s="70"/>
      <c r="P13" s="77"/>
    </row>
    <row r="14" spans="1:20" x14ac:dyDescent="0.2">
      <c r="A14" s="174" t="s">
        <v>49</v>
      </c>
      <c r="B14" s="175"/>
      <c r="C14" s="175"/>
      <c r="D14" s="175"/>
      <c r="E14" s="175"/>
      <c r="F14" s="175"/>
      <c r="G14" s="175"/>
      <c r="H14" s="175"/>
      <c r="I14" s="175"/>
      <c r="J14" s="175"/>
      <c r="K14" s="175"/>
      <c r="L14" s="175"/>
      <c r="M14" s="175"/>
      <c r="N14" s="175"/>
      <c r="O14" s="176"/>
    </row>
    <row r="15" spans="1:20" s="87" customFormat="1" ht="78" x14ac:dyDescent="0.2">
      <c r="A15" s="53">
        <v>3</v>
      </c>
      <c r="B15" s="54"/>
      <c r="C15" s="80" t="s">
        <v>18</v>
      </c>
      <c r="D15" s="55" t="s">
        <v>24</v>
      </c>
      <c r="E15" s="81" t="s">
        <v>25</v>
      </c>
      <c r="F15" s="88"/>
      <c r="G15" s="78"/>
      <c r="H15" s="78"/>
      <c r="I15" s="78"/>
      <c r="J15" s="78">
        <v>-469242</v>
      </c>
      <c r="K15" s="82"/>
      <c r="L15" s="57">
        <f>SUM(F15:K15)</f>
        <v>-469242</v>
      </c>
      <c r="M15" s="90"/>
      <c r="N15" s="84"/>
      <c r="O15" s="61" t="s">
        <v>107</v>
      </c>
      <c r="P15" s="60"/>
      <c r="Q15" s="86"/>
    </row>
    <row r="16" spans="1:20" s="58" customFormat="1" ht="117" x14ac:dyDescent="0.2">
      <c r="A16" s="53">
        <v>4</v>
      </c>
      <c r="B16" s="54"/>
      <c r="C16" s="59" t="s">
        <v>18</v>
      </c>
      <c r="D16" s="55" t="s">
        <v>21</v>
      </c>
      <c r="E16" s="56" t="s">
        <v>83</v>
      </c>
      <c r="F16" s="88">
        <v>-227906</v>
      </c>
      <c r="G16" s="88"/>
      <c r="H16" s="78"/>
      <c r="I16" s="78"/>
      <c r="J16" s="78">
        <v>-196471</v>
      </c>
      <c r="K16" s="137"/>
      <c r="L16" s="89">
        <f t="shared" ref="L16" si="1">SUM(F16:K16)</f>
        <v>-424377</v>
      </c>
      <c r="M16" s="90"/>
      <c r="N16" s="84"/>
      <c r="O16" s="61" t="s">
        <v>71</v>
      </c>
      <c r="P16" s="60"/>
      <c r="Q16" s="86"/>
      <c r="R16" s="135"/>
    </row>
    <row r="17" spans="1:17" x14ac:dyDescent="0.2">
      <c r="A17" s="62"/>
      <c r="B17" s="63"/>
      <c r="C17" s="63"/>
      <c r="D17" s="64"/>
      <c r="E17" s="65" t="s">
        <v>34</v>
      </c>
      <c r="F17" s="66">
        <f t="shared" ref="F17:N17" si="2">SUM(F15:F16)</f>
        <v>-227906</v>
      </c>
      <c r="G17" s="66">
        <f t="shared" si="2"/>
        <v>0</v>
      </c>
      <c r="H17" s="67">
        <f t="shared" si="2"/>
        <v>0</v>
      </c>
      <c r="I17" s="67">
        <f t="shared" si="2"/>
        <v>0</v>
      </c>
      <c r="J17" s="66">
        <f t="shared" si="2"/>
        <v>-665713</v>
      </c>
      <c r="K17" s="91">
        <f t="shared" si="2"/>
        <v>0</v>
      </c>
      <c r="L17" s="68">
        <f t="shared" si="2"/>
        <v>-893619</v>
      </c>
      <c r="M17" s="67">
        <f t="shared" si="2"/>
        <v>0</v>
      </c>
      <c r="N17" s="67">
        <f t="shared" si="2"/>
        <v>0</v>
      </c>
      <c r="O17" s="92"/>
    </row>
    <row r="18" spans="1:17" x14ac:dyDescent="0.2">
      <c r="A18" s="62"/>
      <c r="B18" s="63"/>
      <c r="C18" s="63"/>
      <c r="D18" s="64"/>
      <c r="E18" s="65" t="s">
        <v>28</v>
      </c>
      <c r="F18" s="66"/>
      <c r="G18" s="72"/>
      <c r="H18" s="66"/>
      <c r="I18" s="66"/>
      <c r="J18" s="66">
        <v>-833243</v>
      </c>
      <c r="K18" s="73"/>
      <c r="L18" s="68"/>
      <c r="M18" s="72"/>
      <c r="N18" s="93"/>
      <c r="O18" s="92"/>
    </row>
    <row r="19" spans="1:17" x14ac:dyDescent="0.2">
      <c r="A19" s="62"/>
      <c r="B19" s="63"/>
      <c r="C19" s="63"/>
      <c r="D19" s="64"/>
      <c r="E19" s="75" t="s">
        <v>29</v>
      </c>
      <c r="F19" s="67"/>
      <c r="G19" s="72"/>
      <c r="H19" s="66"/>
      <c r="I19" s="66"/>
      <c r="J19" s="66">
        <f>J18-J17</f>
        <v>-167530</v>
      </c>
      <c r="K19" s="73"/>
      <c r="L19" s="68"/>
      <c r="M19" s="72"/>
      <c r="N19" s="93"/>
      <c r="O19" s="92"/>
    </row>
    <row r="20" spans="1:17" s="106" customFormat="1" ht="14" thickBot="1" x14ac:dyDescent="0.2">
      <c r="A20" s="95"/>
      <c r="B20" s="96"/>
      <c r="C20" s="97"/>
      <c r="D20" s="98"/>
      <c r="E20" s="99" t="s">
        <v>38</v>
      </c>
      <c r="F20" s="100">
        <f t="shared" ref="F20:N20" si="3">F11+F17</f>
        <v>-227906</v>
      </c>
      <c r="G20" s="100">
        <f t="shared" si="3"/>
        <v>0</v>
      </c>
      <c r="H20" s="100">
        <f t="shared" si="3"/>
        <v>0</v>
      </c>
      <c r="I20" s="100">
        <f t="shared" si="3"/>
        <v>0</v>
      </c>
      <c r="J20" s="100">
        <f t="shared" si="3"/>
        <v>-1666486</v>
      </c>
      <c r="K20" s="100">
        <f t="shared" si="3"/>
        <v>0</v>
      </c>
      <c r="L20" s="101">
        <f t="shared" si="3"/>
        <v>-1894392</v>
      </c>
      <c r="M20" s="102">
        <f t="shared" si="3"/>
        <v>0</v>
      </c>
      <c r="N20" s="103">
        <f t="shared" si="3"/>
        <v>0</v>
      </c>
      <c r="O20" s="104"/>
      <c r="P20" s="105"/>
      <c r="Q20" s="142"/>
    </row>
    <row r="21" spans="1:17" ht="17" thickTop="1" x14ac:dyDescent="0.2"/>
    <row r="22" spans="1:17" x14ac:dyDescent="0.2">
      <c r="B22" s="107"/>
      <c r="E22" s="108" t="s">
        <v>50</v>
      </c>
      <c r="H22" s="109"/>
      <c r="J22" s="109">
        <f>J12+J18</f>
        <v>-1666486</v>
      </c>
      <c r="L22" s="110"/>
    </row>
    <row r="23" spans="1:17" x14ac:dyDescent="0.2">
      <c r="E23" s="108" t="s">
        <v>29</v>
      </c>
      <c r="H23" s="111"/>
      <c r="J23" s="145">
        <f>J22-J20</f>
        <v>0</v>
      </c>
      <c r="K23" s="113"/>
      <c r="L23" s="110"/>
    </row>
    <row r="25" spans="1:17" x14ac:dyDescent="0.2">
      <c r="P25"/>
      <c r="Q25" s="112"/>
    </row>
    <row r="26" spans="1:17" x14ac:dyDescent="0.2">
      <c r="P26"/>
      <c r="Q26" s="112"/>
    </row>
    <row r="27" spans="1:17" x14ac:dyDescent="0.2">
      <c r="P27"/>
      <c r="Q27" s="112"/>
    </row>
    <row r="28" spans="1:17" x14ac:dyDescent="0.2">
      <c r="P28"/>
      <c r="Q28" s="112"/>
    </row>
    <row r="29" spans="1:17" x14ac:dyDescent="0.2">
      <c r="P29"/>
      <c r="Q29" s="112"/>
    </row>
    <row r="30" spans="1:17" x14ac:dyDescent="0.2">
      <c r="P30"/>
      <c r="Q30" s="112"/>
    </row>
    <row r="31" spans="1:17" x14ac:dyDescent="0.2">
      <c r="P31"/>
      <c r="Q31" s="112"/>
    </row>
    <row r="32" spans="1:17" x14ac:dyDescent="0.2">
      <c r="P32"/>
      <c r="Q32" s="112"/>
    </row>
    <row r="33" spans="16:17" x14ac:dyDescent="0.2">
      <c r="P33"/>
      <c r="Q33" s="112"/>
    </row>
    <row r="34" spans="16:17" x14ac:dyDescent="0.2">
      <c r="P34"/>
      <c r="Q34" s="112"/>
    </row>
    <row r="35" spans="16:17" x14ac:dyDescent="0.2">
      <c r="P35"/>
      <c r="Q35" s="112"/>
    </row>
    <row r="36" spans="16:17" x14ac:dyDescent="0.2">
      <c r="P36"/>
      <c r="Q36" s="112"/>
    </row>
    <row r="45" spans="16:17" hidden="1" x14ac:dyDescent="0.2"/>
    <row r="46" spans="16:17" hidden="1" x14ac:dyDescent="0.2"/>
    <row r="47" spans="16:17" hidden="1" x14ac:dyDescent="0.2"/>
    <row r="48" spans="16:1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algorithmName="SHA-512" hashValue="DFZ77qy3YTmlECELKpfAK4wOIQyTmiFRq9i3nac9fK1R05oLP7gFeCv9Ao3Xn2dOie9ETAmwPS+/7DWFh3TPJA==" saltValue="j0jk9YvEYA0g0xGLwPTD5g==" spinCount="100000" sheet="1" objects="1" scenarios="1"/>
  <mergeCells count="3">
    <mergeCell ref="A6:B6"/>
    <mergeCell ref="A8:O8"/>
    <mergeCell ref="A14:O14"/>
  </mergeCells>
  <pageMargins left="0.7" right="0.7" top="0.75" bottom="0.75" header="0.3" footer="0.3"/>
  <pageSetup paperSize="5" scale="66"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D3CFE081B1BC4CA2B10FEB6BD5AE47" ma:contentTypeVersion="7" ma:contentTypeDescription="Create a new document." ma:contentTypeScope="" ma:versionID="4eb20ce51593d80fae1c112375db04c5">
  <xsd:schema xmlns:xsd="http://www.w3.org/2001/XMLSchema" xmlns:xs="http://www.w3.org/2001/XMLSchema" xmlns:p="http://schemas.microsoft.com/office/2006/metadata/properties" xmlns:ns1="http://schemas.microsoft.com/sharepoint/v3" xmlns:ns2="d878f5cb-78a7-4d5d-83fd-5349c8f52b03" xmlns:ns3="198db3a4-94a2-4913-bd11-44e378a45fe1" targetNamespace="http://schemas.microsoft.com/office/2006/metadata/properties" ma:root="true" ma:fieldsID="1d071af1c568c2dd1a7813a30d3747f9" ns1:_="" ns2:_="" ns3:_="">
    <xsd:import namespace="http://schemas.microsoft.com/sharepoint/v3"/>
    <xsd:import namespace="d878f5cb-78a7-4d5d-83fd-5349c8f52b03"/>
    <xsd:import namespace="198db3a4-94a2-4913-bd11-44e378a45fe1"/>
    <xsd:element name="properties">
      <xsd:complexType>
        <xsd:sequence>
          <xsd:element name="documentManagement">
            <xsd:complexType>
              <xsd:all>
                <xsd:element ref="ns1:PublishingStartDate" minOccurs="0"/>
                <xsd:element ref="ns1:PublishingExpirationDate" minOccurs="0"/>
                <xsd:element ref="ns2:Category" minOccurs="0"/>
                <xsd:element ref="ns2:Category_x003a_CSS_x0020_Class_x0020_Name" minOccurs="0"/>
                <xsd:element ref="ns2:Tags" minOccurs="0"/>
                <xsd:element ref="ns2:Document_x0020_Descrip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8f5cb-78a7-4d5d-83fd-5349c8f52b03" elementFormDefault="qualified">
    <xsd:import namespace="http://schemas.microsoft.com/office/2006/documentManagement/types"/>
    <xsd:import namespace="http://schemas.microsoft.com/office/infopath/2007/PartnerControls"/>
    <xsd:element name="Category" ma:index="6" nillable="true" ma:displayName="Category" ma:list="{533909b3-6e8c-4648-be64-c0bac5556778}" ma:internalName="Category" ma:readOnly="false" ma:showField="Title" ma:web="198db3a4-94a2-4913-bd11-44e378a45fe1">
      <xsd:complexType>
        <xsd:complexContent>
          <xsd:extension base="dms:MultiChoiceLookup">
            <xsd:sequence>
              <xsd:element name="Value" type="dms:Lookup" maxOccurs="unbounded" minOccurs="0" nillable="true"/>
            </xsd:sequence>
          </xsd:extension>
        </xsd:complexContent>
      </xsd:complexType>
    </xsd:element>
    <xsd:element name="Category_x003a_CSS_x0020_Class_x0020_Name" ma:index="7" nillable="true" ma:displayName="Category:CSS Class Name" ma:list="{533909b3-6e8c-4648-be64-c0bac5556778}" ma:internalName="Category_x003a_CSS_x0020_Class_x0020_Name" ma:readOnly="true" ma:showField="CSS_x0020_Class_x0020_Name" ma:web="198db3a4-94a2-4913-bd11-44e378a45fe1">
      <xsd:complexType>
        <xsd:complexContent>
          <xsd:extension base="dms:MultiChoiceLookup">
            <xsd:sequence>
              <xsd:element name="Value" type="dms:Lookup" maxOccurs="unbounded" minOccurs="0" nillable="true"/>
            </xsd:sequence>
          </xsd:extension>
        </xsd:complexContent>
      </xsd:complexType>
    </xsd:element>
    <xsd:element name="Tags" ma:index="8" nillable="true" ma:displayName="Tags" ma:internalName="Tags" ma:readOnly="false">
      <xsd:simpleType>
        <xsd:restriction base="dms:Text">
          <xsd:maxLength value="255"/>
        </xsd:restriction>
      </xsd:simpleType>
    </xsd:element>
    <xsd:element name="Document_x0020_Description" ma:index="9" nillable="true" ma:displayName="Document Description" ma:internalName="Document_x0020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8db3a4-94a2-4913-bd11-44e378a45fe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gs xmlns="d878f5cb-78a7-4d5d-83fd-5349c8f52b03" xsi:nil="true"/>
    <Category xmlns="d878f5cb-78a7-4d5d-83fd-5349c8f52b03"/>
    <PublishingExpirationDate xmlns="http://schemas.microsoft.com/sharepoint/v3" xsi:nil="true"/>
    <PublishingStartDate xmlns="http://schemas.microsoft.com/sharepoint/v3" xsi:nil="true"/>
    <Document_x0020_Description xmlns="d878f5cb-78a7-4d5d-83fd-5349c8f52b03" xsi:nil="true"/>
  </documentManagement>
</p:properties>
</file>

<file path=customXml/itemProps1.xml><?xml version="1.0" encoding="utf-8"?>
<ds:datastoreItem xmlns:ds="http://schemas.openxmlformats.org/officeDocument/2006/customXml" ds:itemID="{1307DA42-02B9-412A-BBFB-0540B54F5823}"/>
</file>

<file path=customXml/itemProps2.xml><?xml version="1.0" encoding="utf-8"?>
<ds:datastoreItem xmlns:ds="http://schemas.openxmlformats.org/officeDocument/2006/customXml" ds:itemID="{5D6423B2-E5BD-4260-B834-D536FD740818}"/>
</file>

<file path=customXml/itemProps3.xml><?xml version="1.0" encoding="utf-8"?>
<ds:datastoreItem xmlns:ds="http://schemas.openxmlformats.org/officeDocument/2006/customXml" ds:itemID="{E69341CE-AAC5-45BE-AA5C-D6C933C0D77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GF</vt:lpstr>
      <vt:lpstr>LF</vt:lpstr>
      <vt:lpstr>OF</vt:lpstr>
      <vt:lpstr>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Karla Valness</cp:lastModifiedBy>
  <cp:lastPrinted>2020-09-16T22:17:22Z</cp:lastPrinted>
  <dcterms:created xsi:type="dcterms:W3CDTF">2020-07-15T21:41:02Z</dcterms:created>
  <dcterms:modified xsi:type="dcterms:W3CDTF">2020-09-16T23:03:29Z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0x010100A6D3CFE081B1BC4CA2B10FEB6BD5AE47</vt:lpwstr>
  </property>
</Properties>
</file>